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20730" windowHeight="11100"/>
  </bookViews>
  <sheets>
    <sheet name="Planilha Orcamentaria" sheetId="5" r:id="rId1"/>
    <sheet name="Cronograma Físico-Financeiro" sheetId="7" r:id="rId2"/>
  </sheets>
  <definedNames>
    <definedName name="_xlnm.Print_Area" localSheetId="0">'Planilha Orcamentaria'!$A$1:$H$44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5" l="1"/>
  <c r="H22" i="5"/>
  <c r="H21" i="5"/>
  <c r="H20" i="5"/>
  <c r="H19" i="5"/>
  <c r="H18" i="5"/>
  <c r="H17" i="5"/>
  <c r="H16" i="5"/>
  <c r="H14" i="5"/>
  <c r="G21" i="5" l="1"/>
  <c r="G22" i="5" l="1"/>
  <c r="G23" i="5"/>
  <c r="G20" i="5" l="1"/>
  <c r="G19" i="5"/>
  <c r="C11" i="7" l="1"/>
  <c r="C9" i="7"/>
  <c r="B11" i="7"/>
  <c r="B9" i="7"/>
  <c r="H32" i="7"/>
  <c r="G32" i="7"/>
  <c r="F32" i="7"/>
  <c r="H30" i="7"/>
  <c r="G30" i="7"/>
  <c r="F30" i="7"/>
  <c r="H28" i="7"/>
  <c r="G28" i="7"/>
  <c r="F28" i="7"/>
  <c r="H26" i="7"/>
  <c r="G26" i="7"/>
  <c r="F26" i="7"/>
  <c r="H24" i="7"/>
  <c r="G24" i="7"/>
  <c r="F24" i="7"/>
  <c r="H22" i="7"/>
  <c r="G22" i="7"/>
  <c r="F22" i="7"/>
  <c r="H20" i="7"/>
  <c r="G20" i="7"/>
  <c r="F20" i="7"/>
  <c r="H18" i="7"/>
  <c r="G18" i="7"/>
  <c r="F18" i="7"/>
  <c r="H16" i="7"/>
  <c r="G16" i="7"/>
  <c r="F16" i="7"/>
  <c r="H14" i="7"/>
  <c r="G14" i="7"/>
  <c r="F14" i="7"/>
  <c r="G15" i="5" l="1"/>
  <c r="H15" i="5" s="1"/>
  <c r="G14" i="5"/>
  <c r="H10" i="7" l="1"/>
  <c r="G16" i="5"/>
  <c r="G17" i="5"/>
  <c r="G18" i="5"/>
  <c r="H31" i="5" s="1"/>
  <c r="G24" i="5"/>
  <c r="H24" i="5" s="1"/>
  <c r="G25" i="5"/>
  <c r="G26" i="5"/>
  <c r="H26" i="5" s="1"/>
  <c r="G27" i="5"/>
  <c r="H27" i="5" s="1"/>
  <c r="G28" i="5"/>
  <c r="H28" i="5" s="1"/>
  <c r="G29" i="5"/>
  <c r="H29" i="5" s="1"/>
  <c r="G30" i="5"/>
  <c r="H30" i="5" s="1"/>
  <c r="G10" i="7" l="1"/>
  <c r="F10" i="7"/>
  <c r="F12" i="7" l="1"/>
  <c r="F34" i="7" s="1"/>
  <c r="G12" i="7"/>
  <c r="G34" i="7" s="1"/>
  <c r="E34" i="7"/>
  <c r="E9" i="7" s="1"/>
  <c r="H12" i="7"/>
  <c r="H34" i="7" s="1"/>
  <c r="E11" i="7" l="1"/>
  <c r="E33" i="7" s="1"/>
  <c r="H33" i="7"/>
  <c r="G33" i="7"/>
  <c r="F33" i="7"/>
</calcChain>
</file>

<file path=xl/sharedStrings.xml><?xml version="1.0" encoding="utf-8"?>
<sst xmlns="http://schemas.openxmlformats.org/spreadsheetml/2006/main" count="109" uniqueCount="78">
  <si>
    <t>ITEM</t>
  </si>
  <si>
    <t>DESCRIÇÃO</t>
  </si>
  <si>
    <t>QUANTIDADE</t>
  </si>
  <si>
    <t>UNIDADE</t>
  </si>
  <si>
    <t>PLANILHA ORÇAMENTÁRIA DE CUSTOS</t>
  </si>
  <si>
    <t>CÓDIGO</t>
  </si>
  <si>
    <t>DIRETA</t>
  </si>
  <si>
    <t>INDIRETA</t>
  </si>
  <si>
    <t>(    )</t>
  </si>
  <si>
    <t>LDI</t>
  </si>
  <si>
    <t>PREÇO TOTAL</t>
  </si>
  <si>
    <t>CREA</t>
  </si>
  <si>
    <t xml:space="preserve">FORMA DE EXECUÇÃO: </t>
  </si>
  <si>
    <t>Carimbo e assinatura do engenheiro responsável técnico pela elaboração da planilha</t>
  </si>
  <si>
    <t>PREÇO UNITÁRIO S/ LDI</t>
  </si>
  <si>
    <t>PREÇO UNITÁRIO C/ LDI</t>
  </si>
  <si>
    <t>1.1</t>
  </si>
  <si>
    <t>IIO-001</t>
  </si>
  <si>
    <t>INSTALAÇÕES INICIAIS DA OBRA</t>
  </si>
  <si>
    <t>OBR-001</t>
  </si>
  <si>
    <t>2.1</t>
  </si>
  <si>
    <t>2.2</t>
  </si>
  <si>
    <t>2.3</t>
  </si>
  <si>
    <t>2.4</t>
  </si>
  <si>
    <t>TOTAL GERAL DA OBRA</t>
  </si>
  <si>
    <t>Carimbo e assinatura do representante legal</t>
  </si>
  <si>
    <t>PREFEITURA: Prefeitura Municipal de Papagaios</t>
  </si>
  <si>
    <t>FOLHA Nº: 01</t>
  </si>
  <si>
    <t>( X )</t>
  </si>
  <si>
    <t>CRONOGRAMA FÍSICO-FINANCEIRO</t>
  </si>
  <si>
    <t>ETAPAS/DESCRIÇÃO</t>
  </si>
  <si>
    <t>FÍSICO/ FINANCEIRO</t>
  </si>
  <si>
    <t>TOTAL  ETAPAS</t>
  </si>
  <si>
    <t>MÊS 1</t>
  </si>
  <si>
    <t>MÊS 2</t>
  </si>
  <si>
    <t>MÊS 3</t>
  </si>
  <si>
    <t>Físico %</t>
  </si>
  <si>
    <t>Financeiro</t>
  </si>
  <si>
    <t>TOTAL</t>
  </si>
  <si>
    <t>Observações:</t>
  </si>
  <si>
    <t xml:space="preserve">Assinatura do engenheiro/arquiteto/técnico em edificaçõe/técnico em estradas responsável </t>
  </si>
  <si>
    <t>CREA ou CAU</t>
  </si>
  <si>
    <t>Assinatura do Prefeito</t>
  </si>
  <si>
    <t>PRAZO DE EXECUÇÃO: 01 mês</t>
  </si>
  <si>
    <t>2.5</t>
  </si>
  <si>
    <t>2.6</t>
  </si>
  <si>
    <t>LOCAL: Diversas ruas e bairros Papagaios/MG</t>
  </si>
  <si>
    <t>ELE-REL-010</t>
  </si>
  <si>
    <t>RELÉ FOTOELÉTRICO RM 10 220 V, 1800 VA COM BASE</t>
  </si>
  <si>
    <t>DUTO CORRUGADO EM PEAD (POLIETILENO DE ALTA DENSIDADE), PARA PROTEÇÃO DE CABOS SUBTERRÂNEOS DN 40 MM (1.1/2")</t>
  </si>
  <si>
    <t>CABO DE COBRE FLEXÍVEL, CLASSE 5, ISOLAMENTO TIPO EPR/HEPR, NÃO HALOGENADO, ANTICHAMA, TERMOFIXO, UNIPOLAR, SEÇÃO 4 MM2, 90°C, 0,6/1KV</t>
  </si>
  <si>
    <t>ED-49296</t>
  </si>
  <si>
    <t xml:space="preserve">Instalaçoes </t>
  </si>
  <si>
    <t>uni</t>
  </si>
  <si>
    <t>LUMINÁRIA DE LED PARA ILUMINAÇÃO PÚBLICA, DE 98 W ATÉ 137 W - FORNECIMENTO E INSTALAÇÃO. AF_08/2020</t>
  </si>
  <si>
    <t>UNID</t>
  </si>
  <si>
    <t>M</t>
  </si>
  <si>
    <t>UNI</t>
  </si>
  <si>
    <t>POSTE DE AÇO CONICO CONTÍNUO CURVO DUPLO, ENGASTADO, H=9M, INCLUSIVE LUMINÁRIAS, SEM LÂMPADAS - FORNECIMENTO E INSTALACAO. AF_11/201</t>
  </si>
  <si>
    <t>m2</t>
  </si>
  <si>
    <t>ED-16660</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</si>
  <si>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</si>
  <si>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ENTRADA DE ENERGIA AÉREA, TIPO B1, PADRÃO CEMIG, CARGA INSTALADA DE ATÉ 10KW, BIFÁSICO, COM SAÍDA SUBTERRÂNEA, INCLUSIVE POSTE, CAIXA PARA MEDIDOR, DISJUNTOR, BARRAMENTO, ATERRAMENTO E ACESSÓRIOS</t>
  </si>
  <si>
    <t>ED-20579</t>
  </si>
  <si>
    <t xml:space="preserve">OBRA: INSTALAÇAO DE POSTES </t>
  </si>
  <si>
    <t xml:space="preserve">ED-48956  </t>
  </si>
  <si>
    <t>100623/SINAPI</t>
  </si>
  <si>
    <t>101656/SINAPI</t>
  </si>
  <si>
    <t xml:space="preserve">OBRA: INSTALAÇOES DE POSTES </t>
  </si>
  <si>
    <t>LOCAL:  DIVERSAS RUAS E DIVERSOS BAIRROS Papagaios/MG</t>
  </si>
  <si>
    <t>CAIXA DE PASSAGEM EM ALVENARIA E TAMPA DE CONCRETO, 
FUNDO DE BRITA, TIPO 1, 30 X 30 X 40 CM, INCLUSIVE ESCAVAÇÃO, REATERRO E BOTA-FORA</t>
  </si>
  <si>
    <t>ED-49168</t>
  </si>
  <si>
    <t>2.7</t>
  </si>
  <si>
    <t>ATERRAMENTO COM HASTES COPPERWELD, DIÂMETRO DE 5/8", 
COMPRIMENTO DE 240CM, EXCLUSIVE CABO E CAIXA PARA 
ATERRAMENTO, INCLUSIVE GRAMPO PARA HASTE E INSTALAÇÃO</t>
  </si>
  <si>
    <t xml:space="preserve">ED-48700 </t>
  </si>
  <si>
    <t>2.8</t>
  </si>
  <si>
    <t>REGIÃO/MÊS DE REFERÊNCIA: SETOP OUTUBRO 21 E SINAPI JANEIRO 21</t>
  </si>
  <si>
    <t>DATA: 03/03/2022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</si>
</sst>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quot;R$ &quot;#,##0.00"/>
    <numFmt numFmtId="166" formatCode="&quot;R$&quot;\ #,##0.00"/>
  </numFmts>
  <fonts count="19" x14ac:knownFonts="1">
    <font>
      <sz val="10"/>
      <name val="Arial"/>
    </font>
    <font>
      <sz val="10"/>
      <name val="Arial"/>
      <family val="2"/>
    </font>
    <font>
      <sz val="8"/>
      <name val="Arial"/>
      <family val="2"/>
    </font>
    <font>
      <b/>
      <sz val="10"/>
      <name val="Arial"/>
      <family val="2"/>
    </font>
    <font>
      <sz val="8"/>
      <color indexed="8"/>
      <name val="Arial"/>
      <family val="2"/>
    </font>
    <font>
      <sz val="10"/>
      <color indexed="8"/>
      <name val="Arial"/>
      <family val="2"/>
    </font>
    <font>
      <b/>
      <sz val="8"/>
      <name val="Arial"/>
      <family val="2"/>
    </font>
    <font>
      <sz val="8"/>
      <color indexed="12"/>
      <name val="Arial"/>
      <family val="2"/>
    </font>
    <font>
      <b/>
      <sz val="12"/>
      <color indexed="8"/>
      <name val="Arial"/>
      <family val="2"/>
    </font>
    <font>
      <b/>
      <sz val="10"/>
      <color indexed="8"/>
      <name val="Arial"/>
      <family val="2"/>
    </font>
    <font>
      <b/>
      <sz val="8"/>
      <color indexed="8"/>
      <name val="Arial"/>
      <family val="2"/>
    </font>
    <font>
      <sz val="8"/>
      <color indexed="8"/>
      <name val="Arial"/>
      <family val="2"/>
    </font>
    <font>
      <b/>
      <sz val="12"/>
      <name val="Arial"/>
      <family val="2"/>
    </font>
    <font>
      <sz val="9"/>
      <color indexed="8"/>
      <name val="Arial"/>
      <family val="2"/>
    </font>
    <font>
      <sz val="9"/>
      <name val="Arial"/>
      <family val="2"/>
    </font>
    <font>
      <sz val="9"/>
      <color theme="1"/>
      <name val="Arial"/>
      <family val="2"/>
    </font>
    <font>
      <b/>
      <sz val="9"/>
      <color indexed="8"/>
      <name val="Arial"/>
      <family val="2"/>
    </font>
    <font>
      <b/>
      <sz val="9"/>
      <name val="Arial"/>
      <family val="2"/>
    </font>
    <font>
      <b/>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2">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0" fontId="1" fillId="0" borderId="0"/>
  </cellStyleXfs>
  <cellXfs count="195">
    <xf numFmtId="0" fontId="0" fillId="0" borderId="0" xfId="0"/>
    <xf numFmtId="0" fontId="5" fillId="0" borderId="0" xfId="0" applyFont="1"/>
    <xf numFmtId="4" fontId="7" fillId="0" borderId="8" xfId="0" applyNumberFormat="1" applyFont="1" applyBorder="1" applyAlignment="1">
      <alignment horizontal="center" vertical="center" wrapText="1"/>
    </xf>
    <xf numFmtId="4" fontId="7" fillId="0" borderId="9" xfId="0" applyNumberFormat="1" applyFont="1" applyBorder="1" applyAlignment="1">
      <alignment horizontal="center" vertical="center" wrapText="1"/>
    </xf>
    <xf numFmtId="0" fontId="9" fillId="0" borderId="5"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left" vertical="center"/>
    </xf>
    <xf numFmtId="0" fontId="9" fillId="0" borderId="6" xfId="0" applyFont="1" applyFill="1" applyBorder="1" applyAlignment="1">
      <alignment horizontal="center" vertical="center"/>
    </xf>
    <xf numFmtId="0" fontId="11" fillId="0" borderId="7" xfId="0" applyFont="1" applyBorder="1" applyAlignment="1">
      <alignment horizontal="center" vertical="center" wrapText="1"/>
    </xf>
    <xf numFmtId="49" fontId="11" fillId="0" borderId="8" xfId="0" applyNumberFormat="1" applyFont="1" applyBorder="1" applyAlignment="1">
      <alignment horizontal="center" vertical="center" wrapText="1"/>
    </xf>
    <xf numFmtId="0" fontId="11" fillId="0" borderId="8" xfId="0" applyFont="1" applyBorder="1" applyAlignment="1">
      <alignment horizontal="left" vertical="center" wrapText="1"/>
    </xf>
    <xf numFmtId="2" fontId="11" fillId="0" borderId="8" xfId="2" applyNumberFormat="1" applyFont="1" applyFill="1" applyBorder="1" applyAlignment="1">
      <alignment horizontal="center" vertical="center" wrapText="1"/>
    </xf>
    <xf numFmtId="4" fontId="11" fillId="0" borderId="8" xfId="0" applyNumberFormat="1" applyFont="1" applyBorder="1" applyAlignment="1">
      <alignment horizontal="center" vertical="center" wrapText="1"/>
    </xf>
    <xf numFmtId="0" fontId="11" fillId="0" borderId="8" xfId="0" applyFont="1" applyBorder="1" applyAlignment="1">
      <alignment horizontal="center" vertical="center" wrapText="1"/>
    </xf>
    <xf numFmtId="4" fontId="5" fillId="0" borderId="0" xfId="0" applyNumberFormat="1" applyFont="1"/>
    <xf numFmtId="164" fontId="11" fillId="0" borderId="8" xfId="2" applyFont="1" applyFill="1" applyBorder="1" applyAlignment="1">
      <alignment horizontal="center" vertical="center" wrapText="1"/>
    </xf>
    <xf numFmtId="49" fontId="11" fillId="0" borderId="11" xfId="0" applyNumberFormat="1" applyFont="1" applyBorder="1" applyAlignment="1">
      <alignment horizontal="center" vertical="center" wrapText="1"/>
    </xf>
    <xf numFmtId="49" fontId="11" fillId="0" borderId="10" xfId="0" applyNumberFormat="1" applyFont="1" applyBorder="1" applyAlignment="1">
      <alignment horizontal="center" vertical="center" wrapText="1"/>
    </xf>
    <xf numFmtId="0" fontId="11" fillId="0" borderId="10" xfId="0" applyFont="1" applyBorder="1" applyAlignment="1">
      <alignment horizontal="left" vertical="center" wrapText="1"/>
    </xf>
    <xf numFmtId="2" fontId="11" fillId="0" borderId="10" xfId="2" applyNumberFormat="1" applyFont="1" applyFill="1" applyBorder="1" applyAlignment="1">
      <alignment horizontal="center" vertical="center" wrapText="1"/>
    </xf>
    <xf numFmtId="4" fontId="11" fillId="0" borderId="10" xfId="0" applyNumberFormat="1" applyFont="1" applyFill="1" applyBorder="1" applyAlignment="1">
      <alignment horizontal="center" vertical="center" wrapText="1"/>
    </xf>
    <xf numFmtId="4" fontId="11" fillId="0" borderId="10" xfId="0" applyNumberFormat="1" applyFont="1" applyBorder="1" applyAlignment="1">
      <alignment horizontal="center" vertical="center" wrapText="1"/>
    </xf>
    <xf numFmtId="4" fontId="10" fillId="0" borderId="12" xfId="0" applyNumberFormat="1" applyFont="1" applyBorder="1" applyAlignment="1">
      <alignment horizontal="center" vertical="center" wrapText="1"/>
    </xf>
    <xf numFmtId="0" fontId="10" fillId="0" borderId="0" xfId="0" applyFont="1" applyBorder="1" applyAlignment="1">
      <alignment horizontal="center" vertical="center" wrapText="1"/>
    </xf>
    <xf numFmtId="4" fontId="10" fillId="0" borderId="0" xfId="0" applyNumberFormat="1"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horizontal="center" vertical="center"/>
    </xf>
    <xf numFmtId="0" fontId="11" fillId="0" borderId="0" xfId="0" applyFont="1" applyBorder="1" applyAlignment="1">
      <alignment vertical="center"/>
    </xf>
    <xf numFmtId="0" fontId="11" fillId="0" borderId="0" xfId="0" applyFont="1" applyBorder="1" applyAlignment="1">
      <alignment horizontal="center" vertical="center"/>
    </xf>
    <xf numFmtId="10" fontId="9" fillId="0" borderId="13" xfId="1" applyNumberFormat="1" applyFont="1" applyFill="1" applyBorder="1" applyAlignment="1">
      <alignment horizontal="center" vertical="center"/>
    </xf>
    <xf numFmtId="0" fontId="0" fillId="2" borderId="28" xfId="0" applyFill="1" applyBorder="1" applyAlignment="1"/>
    <xf numFmtId="0" fontId="0" fillId="2" borderId="29" xfId="0" applyFill="1" applyBorder="1" applyAlignment="1"/>
    <xf numFmtId="0" fontId="0" fillId="2" borderId="29" xfId="0" applyFill="1" applyBorder="1" applyAlignment="1">
      <alignment wrapText="1"/>
    </xf>
    <xf numFmtId="0" fontId="0" fillId="2" borderId="0" xfId="0" applyFill="1" applyBorder="1" applyAlignment="1"/>
    <xf numFmtId="0" fontId="0" fillId="2" borderId="0" xfId="0" applyFill="1" applyBorder="1" applyAlignment="1">
      <alignment wrapText="1"/>
    </xf>
    <xf numFmtId="0" fontId="0" fillId="2" borderId="0" xfId="0" applyFill="1" applyBorder="1"/>
    <xf numFmtId="0" fontId="3" fillId="2" borderId="41"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1" xfId="0" applyFont="1" applyFill="1" applyBorder="1" applyAlignment="1">
      <alignment horizontal="center" vertical="center" wrapText="1"/>
    </xf>
    <xf numFmtId="49" fontId="13" fillId="3" borderId="43" xfId="0" applyNumberFormat="1" applyFont="1" applyFill="1" applyBorder="1" applyAlignment="1">
      <alignment horizontal="center" vertical="top" wrapText="1"/>
    </xf>
    <xf numFmtId="10" fontId="13" fillId="3" borderId="43" xfId="0" applyNumberFormat="1" applyFont="1" applyFill="1" applyBorder="1" applyAlignment="1">
      <alignment vertical="top" wrapText="1"/>
    </xf>
    <xf numFmtId="49" fontId="13" fillId="3" borderId="45" xfId="0" applyNumberFormat="1" applyFont="1" applyFill="1" applyBorder="1" applyAlignment="1">
      <alignment horizontal="center" vertical="top" wrapText="1"/>
    </xf>
    <xf numFmtId="4" fontId="13" fillId="3" borderId="45" xfId="0" applyNumberFormat="1" applyFont="1" applyFill="1" applyBorder="1" applyAlignment="1">
      <alignment vertical="top" wrapText="1"/>
    </xf>
    <xf numFmtId="49" fontId="13" fillId="2" borderId="45" xfId="0" applyNumberFormat="1" applyFont="1" applyFill="1" applyBorder="1" applyAlignment="1">
      <alignment horizontal="center" vertical="top" wrapText="1"/>
    </xf>
    <xf numFmtId="10" fontId="13" fillId="2" borderId="43" xfId="0" applyNumberFormat="1" applyFont="1" applyFill="1" applyBorder="1" applyAlignment="1">
      <alignment vertical="top" wrapText="1"/>
    </xf>
    <xf numFmtId="4" fontId="13" fillId="2" borderId="45" xfId="0" applyNumberFormat="1" applyFont="1" applyFill="1" applyBorder="1" applyAlignment="1">
      <alignment vertical="top" wrapText="1"/>
    </xf>
    <xf numFmtId="49" fontId="15" fillId="2" borderId="45" xfId="0" applyNumberFormat="1" applyFont="1" applyFill="1" applyBorder="1" applyAlignment="1">
      <alignment horizontal="center" vertical="top" wrapText="1"/>
    </xf>
    <xf numFmtId="4" fontId="15" fillId="2" borderId="45" xfId="0" applyNumberFormat="1" applyFont="1" applyFill="1" applyBorder="1" applyAlignment="1">
      <alignment vertical="top" wrapText="1"/>
    </xf>
    <xf numFmtId="49" fontId="13" fillId="2" borderId="47" xfId="0" applyNumberFormat="1" applyFont="1" applyFill="1" applyBorder="1" applyAlignment="1">
      <alignment horizontal="center" vertical="top" wrapText="1"/>
    </xf>
    <xf numFmtId="49" fontId="16" fillId="4" borderId="49" xfId="0" applyNumberFormat="1" applyFont="1" applyFill="1" applyBorder="1" applyAlignment="1">
      <alignment horizontal="center" vertical="top" wrapText="1"/>
    </xf>
    <xf numFmtId="10" fontId="16" fillId="4" borderId="49" xfId="0" applyNumberFormat="1" applyFont="1" applyFill="1" applyBorder="1" applyAlignment="1">
      <alignment vertical="top" wrapText="1"/>
    </xf>
    <xf numFmtId="49" fontId="16" fillId="4" borderId="50" xfId="0" applyNumberFormat="1" applyFont="1" applyFill="1" applyBorder="1" applyAlignment="1">
      <alignment horizontal="center" vertical="top" wrapText="1"/>
    </xf>
    <xf numFmtId="165" fontId="16" fillId="4" borderId="50" xfId="0" applyNumberFormat="1" applyFont="1" applyFill="1" applyBorder="1" applyAlignment="1">
      <alignment vertical="top" wrapText="1"/>
    </xf>
    <xf numFmtId="0" fontId="0" fillId="2" borderId="0" xfId="0" applyFill="1" applyBorder="1" applyAlignment="1">
      <alignment vertical="center"/>
    </xf>
    <xf numFmtId="0" fontId="0" fillId="2" borderId="0" xfId="0" applyFill="1" applyBorder="1" applyAlignment="1">
      <alignment vertical="center" wrapText="1"/>
    </xf>
    <xf numFmtId="0" fontId="3" fillId="2" borderId="28" xfId="0" applyFont="1" applyFill="1" applyBorder="1" applyAlignment="1">
      <alignment wrapText="1"/>
    </xf>
    <xf numFmtId="0" fontId="3" fillId="2" borderId="29" xfId="0" applyFont="1" applyFill="1" applyBorder="1" applyAlignment="1">
      <alignment wrapText="1"/>
    </xf>
    <xf numFmtId="0" fontId="3" fillId="2" borderId="51" xfId="0" applyFont="1" applyFill="1" applyBorder="1" applyAlignment="1">
      <alignment wrapText="1"/>
    </xf>
    <xf numFmtId="0" fontId="0" fillId="2" borderId="52" xfId="0" applyFill="1" applyBorder="1"/>
    <xf numFmtId="0" fontId="3" fillId="2" borderId="53" xfId="0" applyFont="1" applyFill="1" applyBorder="1" applyAlignment="1">
      <alignment wrapText="1"/>
    </xf>
    <xf numFmtId="0" fontId="0" fillId="2" borderId="36" xfId="0" applyFill="1" applyBorder="1" applyAlignment="1">
      <alignment vertical="center"/>
    </xf>
    <xf numFmtId="0" fontId="3" fillId="2" borderId="0" xfId="0" applyFont="1" applyFill="1" applyBorder="1" applyAlignment="1">
      <alignment wrapText="1"/>
    </xf>
    <xf numFmtId="0" fontId="3" fillId="2" borderId="36" xfId="0" applyFont="1" applyFill="1" applyBorder="1" applyAlignment="1">
      <alignment wrapText="1"/>
    </xf>
    <xf numFmtId="0" fontId="0" fillId="2" borderId="54" xfId="0" applyFill="1" applyBorder="1" applyAlignment="1">
      <alignment vertical="center"/>
    </xf>
    <xf numFmtId="0" fontId="3" fillId="2" borderId="55" xfId="0" applyFont="1" applyFill="1" applyBorder="1"/>
    <xf numFmtId="0" fontId="3" fillId="2" borderId="53" xfId="0" applyFont="1" applyFill="1" applyBorder="1"/>
    <xf numFmtId="0" fontId="2" fillId="2" borderId="54" xfId="0" applyFont="1" applyFill="1" applyBorder="1" applyAlignment="1">
      <alignment vertical="center"/>
    </xf>
    <xf numFmtId="0" fontId="0" fillId="2" borderId="55" xfId="0" applyFill="1" applyBorder="1"/>
    <xf numFmtId="0" fontId="1" fillId="2" borderId="53" xfId="0" applyFont="1" applyFill="1" applyBorder="1"/>
    <xf numFmtId="0" fontId="1" fillId="2" borderId="0" xfId="0" applyFont="1" applyFill="1" applyBorder="1"/>
    <xf numFmtId="0" fontId="0" fillId="2" borderId="54" xfId="0" applyFill="1" applyBorder="1"/>
    <xf numFmtId="0" fontId="17" fillId="2" borderId="53" xfId="0" applyFont="1" applyFill="1" applyBorder="1"/>
    <xf numFmtId="0" fontId="17" fillId="2" borderId="0" xfId="0" applyFont="1" applyFill="1" applyBorder="1" applyAlignment="1">
      <alignment wrapText="1"/>
    </xf>
    <xf numFmtId="0" fontId="3" fillId="2" borderId="0" xfId="0" applyFont="1" applyFill="1" applyBorder="1" applyAlignment="1">
      <alignment horizontal="right"/>
    </xf>
    <xf numFmtId="0" fontId="0" fillId="2" borderId="53" xfId="0" applyFill="1" applyBorder="1" applyAlignment="1"/>
    <xf numFmtId="0" fontId="0" fillId="2" borderId="53" xfId="0" applyFill="1" applyBorder="1"/>
    <xf numFmtId="0" fontId="0" fillId="2" borderId="53" xfId="0" applyFill="1" applyBorder="1" applyAlignment="1">
      <alignment vertical="center"/>
    </xf>
    <xf numFmtId="0" fontId="14" fillId="2" borderId="37" xfId="0" applyFont="1" applyFill="1" applyBorder="1"/>
    <xf numFmtId="0" fontId="14" fillId="2" borderId="34" xfId="0" applyFont="1" applyFill="1" applyBorder="1" applyAlignment="1">
      <alignment wrapText="1"/>
    </xf>
    <xf numFmtId="0" fontId="0" fillId="2" borderId="34" xfId="0" applyFill="1" applyBorder="1"/>
    <xf numFmtId="0" fontId="0" fillId="2" borderId="17" xfId="0" applyFill="1" applyBorder="1"/>
    <xf numFmtId="0" fontId="0" fillId="2" borderId="19" xfId="0" applyFill="1" applyBorder="1"/>
    <xf numFmtId="0" fontId="3" fillId="2" borderId="24" xfId="0" applyFont="1" applyFill="1" applyBorder="1" applyAlignment="1">
      <alignment vertical="center"/>
    </xf>
    <xf numFmtId="0" fontId="3" fillId="2" borderId="25" xfId="0" applyFont="1" applyFill="1" applyBorder="1" applyAlignment="1">
      <alignment vertical="center"/>
    </xf>
    <xf numFmtId="166" fontId="18" fillId="2" borderId="24" xfId="0" applyNumberFormat="1" applyFont="1" applyFill="1" applyBorder="1" applyAlignment="1">
      <alignment horizontal="center" vertical="center"/>
    </xf>
    <xf numFmtId="10" fontId="16" fillId="3" borderId="43" xfId="0" applyNumberFormat="1" applyFont="1" applyFill="1" applyBorder="1" applyAlignment="1">
      <alignment vertical="top" wrapText="1"/>
    </xf>
    <xf numFmtId="10" fontId="16" fillId="2" borderId="43" xfId="0" applyNumberFormat="1" applyFont="1" applyFill="1" applyBorder="1" applyAlignment="1">
      <alignment vertical="top" wrapText="1"/>
    </xf>
    <xf numFmtId="0" fontId="5" fillId="0" borderId="0" xfId="0" applyFont="1" applyBorder="1" applyAlignment="1">
      <alignment horizontal="center" vertical="center"/>
    </xf>
    <xf numFmtId="0" fontId="4" fillId="0" borderId="35" xfId="0" applyFont="1" applyBorder="1" applyAlignment="1">
      <alignment horizontal="center" vertical="center"/>
    </xf>
    <xf numFmtId="0" fontId="11" fillId="0" borderId="35" xfId="0" applyFont="1" applyBorder="1" applyAlignment="1">
      <alignment horizontal="center" vertical="center"/>
    </xf>
    <xf numFmtId="0" fontId="11" fillId="0" borderId="0" xfId="0" applyFont="1" applyBorder="1" applyAlignment="1">
      <alignment horizontal="center" vertical="center"/>
    </xf>
    <xf numFmtId="0" fontId="5" fillId="0" borderId="36" xfId="0" applyFont="1" applyBorder="1" applyAlignment="1">
      <alignment horizontal="center" vertical="center"/>
    </xf>
    <xf numFmtId="0" fontId="8" fillId="0" borderId="0" xfId="0"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0" fontId="9" fillId="0" borderId="18"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top"/>
    </xf>
    <xf numFmtId="0" fontId="9" fillId="0" borderId="24" xfId="0" applyFont="1" applyFill="1" applyBorder="1" applyAlignment="1">
      <alignment horizontal="left" vertical="top"/>
    </xf>
    <xf numFmtId="0" fontId="9" fillId="0" borderId="25" xfId="0" applyFont="1" applyFill="1" applyBorder="1" applyAlignment="1">
      <alignment horizontal="left" vertical="top"/>
    </xf>
    <xf numFmtId="0" fontId="9" fillId="0" borderId="26" xfId="0" applyFont="1" applyFill="1" applyBorder="1" applyAlignment="1">
      <alignment horizontal="left" vertical="top"/>
    </xf>
    <xf numFmtId="0" fontId="9" fillId="0" borderId="4" xfId="0" applyFont="1" applyFill="1" applyBorder="1" applyAlignment="1">
      <alignment horizontal="left" vertical="top"/>
    </xf>
    <xf numFmtId="0" fontId="9" fillId="0" borderId="27" xfId="0" applyFont="1" applyFill="1" applyBorder="1" applyAlignment="1">
      <alignment horizontal="left" vertical="top"/>
    </xf>
    <xf numFmtId="0" fontId="9" fillId="0" borderId="21"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29"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31" xfId="0" applyFont="1" applyFill="1" applyBorder="1" applyAlignment="1">
      <alignment horizontal="left" vertical="center"/>
    </xf>
    <xf numFmtId="0" fontId="9" fillId="0" borderId="32" xfId="0" applyFont="1" applyFill="1" applyBorder="1" applyAlignment="1">
      <alignment horizontal="left" vertical="center"/>
    </xf>
    <xf numFmtId="0" fontId="9" fillId="0" borderId="33" xfId="0" applyFont="1" applyFill="1" applyBorder="1" applyAlignment="1">
      <alignment horizontal="left" vertical="center"/>
    </xf>
    <xf numFmtId="0" fontId="5" fillId="0" borderId="0" xfId="0" applyFont="1" applyAlignment="1">
      <alignment horizontal="center" wrapText="1"/>
    </xf>
    <xf numFmtId="0" fontId="5" fillId="0" borderId="0" xfId="0" applyFont="1" applyAlignment="1">
      <alignment horizontal="center"/>
    </xf>
    <xf numFmtId="0" fontId="9" fillId="0" borderId="26"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7" xfId="0" applyFont="1" applyFill="1" applyBorder="1" applyAlignment="1">
      <alignment horizontal="left" vertical="center" wrapText="1"/>
    </xf>
    <xf numFmtId="0" fontId="9" fillId="0" borderId="37"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26" xfId="0" applyFont="1" applyFill="1" applyBorder="1" applyAlignment="1">
      <alignment horizontal="left" vertical="center"/>
    </xf>
    <xf numFmtId="0" fontId="9" fillId="0" borderId="4" xfId="0" applyFont="1" applyFill="1" applyBorder="1" applyAlignment="1">
      <alignment horizontal="left" vertical="center"/>
    </xf>
    <xf numFmtId="0" fontId="9" fillId="0" borderId="27" xfId="0" applyFont="1" applyFill="1" applyBorder="1" applyAlignment="1">
      <alignment horizontal="left" vertical="center"/>
    </xf>
    <xf numFmtId="0" fontId="10" fillId="0" borderId="14" xfId="0" applyFont="1" applyBorder="1" applyAlignment="1">
      <alignment horizontal="right" vertical="center" wrapText="1"/>
    </xf>
    <xf numFmtId="0" fontId="10" fillId="0" borderId="5" xfId="0" applyFont="1" applyBorder="1" applyAlignment="1">
      <alignment horizontal="right" vertical="center" wrapText="1"/>
    </xf>
    <xf numFmtId="0" fontId="10" fillId="0" borderId="15" xfId="0" applyFont="1" applyBorder="1" applyAlignment="1">
      <alignment horizontal="right" vertical="center" wrapText="1"/>
    </xf>
    <xf numFmtId="0" fontId="9" fillId="0" borderId="34" xfId="0" applyFont="1" applyFill="1" applyBorder="1" applyAlignment="1">
      <alignment horizontal="center" vertical="center" wrapText="1"/>
    </xf>
    <xf numFmtId="0" fontId="5" fillId="0" borderId="34" xfId="0" applyFont="1" applyFill="1" applyBorder="1" applyAlignment="1">
      <alignment horizontal="center"/>
    </xf>
    <xf numFmtId="0" fontId="12" fillId="2" borderId="53" xfId="0" applyFont="1" applyFill="1" applyBorder="1" applyAlignment="1">
      <alignment horizontal="center"/>
    </xf>
    <xf numFmtId="0" fontId="12" fillId="2" borderId="0"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3" xfId="0" applyFont="1" applyFill="1" applyBorder="1" applyAlignment="1">
      <alignment horizontal="left" vertical="center"/>
    </xf>
    <xf numFmtId="0" fontId="3" fillId="2" borderId="24" xfId="0" applyFont="1" applyFill="1" applyBorder="1" applyAlignment="1">
      <alignment horizontal="left" vertical="center"/>
    </xf>
    <xf numFmtId="0" fontId="3" fillId="2" borderId="25" xfId="0" applyFont="1" applyFill="1" applyBorder="1" applyAlignment="1">
      <alignment horizontal="left" vertical="center"/>
    </xf>
    <xf numFmtId="0" fontId="3" fillId="2" borderId="38" xfId="0" applyFont="1" applyFill="1" applyBorder="1" applyAlignment="1">
      <alignment horizontal="left" vertical="center"/>
    </xf>
    <xf numFmtId="0" fontId="3" fillId="2" borderId="6" xfId="0" applyFont="1" applyFill="1" applyBorder="1" applyAlignment="1">
      <alignment horizontal="left" vertical="center"/>
    </xf>
    <xf numFmtId="0" fontId="3" fillId="2" borderId="39" xfId="0" applyFont="1" applyFill="1" applyBorder="1" applyAlignment="1">
      <alignment horizontal="left" vertical="center"/>
    </xf>
    <xf numFmtId="0" fontId="3" fillId="2" borderId="40"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39" xfId="0" applyFont="1" applyFill="1" applyBorder="1" applyAlignment="1">
      <alignment horizontal="left" vertical="center" wrapText="1"/>
    </xf>
    <xf numFmtId="0" fontId="3" fillId="2" borderId="32" xfId="0" applyFont="1" applyFill="1" applyBorder="1" applyAlignment="1">
      <alignment horizontal="center" vertical="center"/>
    </xf>
    <xf numFmtId="0" fontId="3" fillId="2" borderId="24" xfId="0" applyFont="1" applyFill="1" applyBorder="1" applyAlignment="1">
      <alignment horizontal="center" vertical="center"/>
    </xf>
    <xf numFmtId="0" fontId="3" fillId="3" borderId="42" xfId="0" applyFont="1" applyFill="1" applyBorder="1" applyAlignment="1">
      <alignment horizontal="center" vertical="center" wrapText="1"/>
    </xf>
    <xf numFmtId="0" fontId="3" fillId="3" borderId="44" xfId="0" applyFont="1" applyFill="1" applyBorder="1" applyAlignment="1">
      <alignment horizontal="center" vertical="center" wrapText="1"/>
    </xf>
    <xf numFmtId="49" fontId="3" fillId="3" borderId="43" xfId="0" applyNumberFormat="1" applyFont="1" applyFill="1" applyBorder="1" applyAlignment="1">
      <alignment horizontal="center" vertical="center" wrapText="1"/>
    </xf>
    <xf numFmtId="0" fontId="3" fillId="3" borderId="45"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2" borderId="44" xfId="0" applyFont="1" applyFill="1" applyBorder="1" applyAlignment="1">
      <alignment horizontal="center" vertical="center" wrapText="1"/>
    </xf>
    <xf numFmtId="49" fontId="3" fillId="2" borderId="45" xfId="0" applyNumberFormat="1" applyFont="1" applyFill="1" applyBorder="1" applyAlignment="1">
      <alignment horizontal="center" vertical="center" wrapText="1"/>
    </xf>
    <xf numFmtId="0" fontId="3" fillId="2" borderId="45" xfId="0" applyFont="1" applyFill="1" applyBorder="1" applyAlignment="1">
      <alignment horizontal="center" vertical="center" wrapText="1"/>
    </xf>
    <xf numFmtId="0" fontId="0" fillId="3" borderId="44" xfId="0" applyFill="1" applyBorder="1" applyAlignment="1">
      <alignment vertical="top" wrapText="1"/>
    </xf>
    <xf numFmtId="0" fontId="0" fillId="3" borderId="45" xfId="0" applyFill="1" applyBorder="1" applyAlignment="1">
      <alignment vertical="top" wrapText="1"/>
    </xf>
    <xf numFmtId="0" fontId="0" fillId="2" borderId="44" xfId="0" applyFill="1" applyBorder="1" applyAlignment="1">
      <alignment vertical="top" wrapText="1"/>
    </xf>
    <xf numFmtId="0" fontId="0" fillId="2" borderId="45" xfId="0" applyFill="1" applyBorder="1" applyAlignment="1">
      <alignment vertical="top" wrapText="1"/>
    </xf>
    <xf numFmtId="49" fontId="13" fillId="3" borderId="44" xfId="0" applyNumberFormat="1" applyFont="1" applyFill="1" applyBorder="1" applyAlignment="1">
      <alignment vertical="top" wrapText="1"/>
    </xf>
    <xf numFmtId="49" fontId="13" fillId="3" borderId="45" xfId="0" applyNumberFormat="1" applyFont="1" applyFill="1" applyBorder="1" applyAlignment="1">
      <alignment vertical="top" wrapText="1"/>
    </xf>
    <xf numFmtId="0" fontId="0" fillId="2" borderId="46" xfId="0" applyFill="1" applyBorder="1" applyAlignment="1">
      <alignment vertical="top" wrapText="1"/>
    </xf>
    <xf numFmtId="0" fontId="0" fillId="2" borderId="47" xfId="0" applyFill="1" applyBorder="1" applyAlignment="1">
      <alignment vertical="top" wrapText="1"/>
    </xf>
    <xf numFmtId="0" fontId="3" fillId="4" borderId="48" xfId="0" applyFont="1" applyFill="1" applyBorder="1" applyAlignment="1">
      <alignment horizontal="center" vertical="center" wrapText="1"/>
    </xf>
    <xf numFmtId="0" fontId="3" fillId="4" borderId="3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3" fillId="4" borderId="34"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2" fillId="2" borderId="35" xfId="0" applyFont="1" applyFill="1" applyBorder="1" applyAlignment="1">
      <alignment horizontal="center" vertical="center"/>
    </xf>
    <xf numFmtId="0" fontId="2" fillId="2" borderId="0" xfId="0" applyFont="1" applyFill="1" applyBorder="1" applyAlignment="1">
      <alignment horizontal="center" vertical="center"/>
    </xf>
    <xf numFmtId="0" fontId="0" fillId="2" borderId="36" xfId="0" applyFill="1" applyBorder="1" applyAlignment="1">
      <alignment horizontal="center" vertical="center"/>
    </xf>
    <xf numFmtId="0" fontId="2" fillId="2" borderId="6" xfId="0" applyFont="1" applyFill="1" applyBorder="1" applyAlignment="1">
      <alignment horizontal="center" vertical="center"/>
    </xf>
    <xf numFmtId="0" fontId="9" fillId="0" borderId="56" xfId="0" applyFont="1" applyFill="1" applyBorder="1" applyAlignment="1">
      <alignment horizontal="center" vertical="center"/>
    </xf>
    <xf numFmtId="0" fontId="9" fillId="0" borderId="57" xfId="0" applyFont="1" applyFill="1" applyBorder="1" applyAlignment="1">
      <alignment horizontal="center" vertical="center"/>
    </xf>
    <xf numFmtId="0" fontId="9" fillId="0" borderId="57" xfId="0" applyFont="1" applyFill="1" applyBorder="1" applyAlignment="1">
      <alignment horizontal="center" vertical="center" wrapText="1"/>
    </xf>
    <xf numFmtId="0" fontId="9" fillId="0" borderId="58" xfId="0" applyFont="1" applyFill="1" applyBorder="1" applyAlignment="1">
      <alignment horizontal="center" vertical="center" wrapText="1"/>
    </xf>
    <xf numFmtId="0" fontId="11" fillId="0" borderId="59" xfId="0" applyFont="1" applyBorder="1" applyAlignment="1">
      <alignment horizontal="center" vertical="center" wrapText="1"/>
    </xf>
    <xf numFmtId="0" fontId="11" fillId="0" borderId="60" xfId="0" applyFont="1" applyBorder="1" applyAlignment="1">
      <alignment horizontal="center" vertical="center" wrapText="1"/>
    </xf>
    <xf numFmtId="0" fontId="11" fillId="0" borderId="60" xfId="0" applyFont="1" applyBorder="1" applyAlignment="1">
      <alignment horizontal="left" vertical="center" wrapText="1"/>
    </xf>
    <xf numFmtId="4" fontId="11" fillId="0" borderId="60" xfId="0" applyNumberFormat="1" applyFont="1" applyBorder="1" applyAlignment="1">
      <alignment horizontal="center" vertical="center" wrapText="1"/>
    </xf>
    <xf numFmtId="4" fontId="7" fillId="0" borderId="60" xfId="0" applyNumberFormat="1" applyFont="1" applyBorder="1" applyAlignment="1">
      <alignment horizontal="center" vertical="center" wrapText="1"/>
    </xf>
    <xf numFmtId="4" fontId="7" fillId="0" borderId="61" xfId="0" applyNumberFormat="1" applyFont="1" applyBorder="1" applyAlignment="1">
      <alignment horizontal="center" vertical="center" wrapText="1"/>
    </xf>
    <xf numFmtId="0" fontId="6" fillId="0" borderId="20" xfId="0" applyFont="1" applyBorder="1" applyAlignment="1">
      <alignment horizontal="center" vertical="center" wrapText="1"/>
    </xf>
    <xf numFmtId="49" fontId="6" fillId="0" borderId="20" xfId="0" applyNumberFormat="1" applyFont="1" applyBorder="1" applyAlignment="1">
      <alignment horizontal="center" vertical="center" wrapText="1"/>
    </xf>
    <xf numFmtId="0" fontId="6" fillId="0" borderId="20" xfId="0" applyFont="1" applyBorder="1" applyAlignment="1">
      <alignment horizontal="left" vertical="center" wrapText="1"/>
    </xf>
    <xf numFmtId="2" fontId="2" fillId="0" borderId="20" xfId="2" applyNumberFormat="1" applyFont="1" applyFill="1" applyBorder="1" applyAlignment="1">
      <alignment horizontal="center" vertical="center" wrapText="1"/>
    </xf>
    <xf numFmtId="4" fontId="2" fillId="0" borderId="20" xfId="0" applyNumberFormat="1" applyFont="1" applyBorder="1" applyAlignment="1">
      <alignment horizontal="center" vertical="center" wrapText="1"/>
    </xf>
    <xf numFmtId="0" fontId="2" fillId="0" borderId="20" xfId="0"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20" xfId="0" applyFont="1" applyBorder="1" applyAlignment="1">
      <alignment horizontal="left" vertical="center" wrapText="1"/>
    </xf>
    <xf numFmtId="0" fontId="4" fillId="0" borderId="20" xfId="0" applyFont="1" applyBorder="1" applyAlignment="1">
      <alignment horizontal="center" vertical="center" wrapText="1"/>
    </xf>
    <xf numFmtId="0" fontId="4" fillId="0" borderId="20" xfId="0" applyFont="1" applyBorder="1" applyAlignment="1">
      <alignment horizontal="left" vertical="center" wrapText="1"/>
    </xf>
    <xf numFmtId="2" fontId="4" fillId="0" borderId="20" xfId="2" applyNumberFormat="1" applyFont="1" applyFill="1" applyBorder="1" applyAlignment="1">
      <alignment horizontal="center" vertical="center" wrapText="1"/>
    </xf>
    <xf numFmtId="4" fontId="4" fillId="0" borderId="20" xfId="0" applyNumberFormat="1" applyFont="1" applyBorder="1" applyAlignment="1">
      <alignment horizontal="center" vertical="center" wrapText="1"/>
    </xf>
    <xf numFmtId="4" fontId="11" fillId="0" borderId="20" xfId="0" applyNumberFormat="1" applyFont="1" applyBorder="1" applyAlignment="1">
      <alignment horizontal="center" vertical="center" wrapText="1"/>
    </xf>
  </cellXfs>
  <cellStyles count="4">
    <cellStyle name="Normal" xfId="0" builtinId="0"/>
    <cellStyle name="Normal 2" xfId="3"/>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114300</xdr:colOff>
      <xdr:row>0</xdr:row>
      <xdr:rowOff>161925</xdr:rowOff>
    </xdr:from>
    <xdr:to>
      <xdr:col>7</xdr:col>
      <xdr:colOff>723900</xdr:colOff>
      <xdr:row>1</xdr:row>
      <xdr:rowOff>28575</xdr:rowOff>
    </xdr:to>
    <xdr:sp macro="" textlink="">
      <xdr:nvSpPr>
        <xdr:cNvPr id="4097" name="Text Box 6">
          <a:extLst>
            <a:ext uri="{FF2B5EF4-FFF2-40B4-BE49-F238E27FC236}">
              <a16:creationId xmlns="" xmlns:a16="http://schemas.microsoft.com/office/drawing/2014/main" id="{00000000-0008-0000-0000-000001100000}"/>
            </a:ext>
          </a:extLst>
        </xdr:cNvPr>
        <xdr:cNvSpPr txBox="1">
          <a:spLocks noChangeArrowheads="1"/>
        </xdr:cNvSpPr>
      </xdr:nvSpPr>
      <xdr:spPr bwMode="auto">
        <a:xfrm>
          <a:off x="1190625" y="161925"/>
          <a:ext cx="6877050" cy="638175"/>
        </a:xfrm>
        <a:prstGeom prst="rect">
          <a:avLst/>
        </a:prstGeom>
        <a:noFill/>
        <a:ln w="9525">
          <a:noFill/>
          <a:miter lim="800000"/>
          <a:headEnd/>
          <a:tailEnd/>
        </a:ln>
      </xdr:spPr>
      <xdr:txBody>
        <a:bodyPr vertOverflow="clip" wrap="square" lIns="27432" tIns="22860" rIns="0" bIns="0" anchor="ctr" upright="1"/>
        <a:lstStyle/>
        <a:p>
          <a:pPr algn="ctr" rtl="0">
            <a:defRPr sz="1000"/>
          </a:pPr>
          <a:r>
            <a:rPr lang="pt-BR" sz="1600" b="1" i="0" u="none" strike="noStrike" baseline="0">
              <a:solidFill>
                <a:sysClr val="windowText" lastClr="000000"/>
              </a:solidFill>
              <a:latin typeface="Arial"/>
              <a:cs typeface="Arial"/>
            </a:rPr>
            <a:t>PREFEITURA MUNICIPAL DE PAPAGAIOS</a:t>
          </a:r>
        </a:p>
        <a:p>
          <a:pPr marL="0" marR="0" indent="0" algn="ctr" defTabSz="914400" rtl="0" eaLnBrk="1" fontAlgn="auto" latinLnBrk="0" hangingPunct="1">
            <a:lnSpc>
              <a:spcPct val="100000"/>
            </a:lnSpc>
            <a:spcBef>
              <a:spcPts val="0"/>
            </a:spcBef>
            <a:spcAft>
              <a:spcPts val="0"/>
            </a:spcAft>
            <a:buClrTx/>
            <a:buSzTx/>
            <a:buFontTx/>
            <a:buNone/>
            <a:tabLst/>
            <a:defRPr sz="1000"/>
          </a:pPr>
          <a:r>
            <a:rPr lang="pt-BR" sz="1400" b="1">
              <a:effectLst/>
              <a:latin typeface="Arial" pitchFamily="34" charset="0"/>
              <a:ea typeface="+mn-ea"/>
              <a:cs typeface="Arial" pitchFamily="34" charset="0"/>
            </a:rPr>
            <a:t>ESTADO DE MINAS GERAIS</a:t>
          </a:r>
        </a:p>
        <a:p>
          <a:pPr algn="ctr" rtl="0">
            <a:defRPr sz="1000"/>
          </a:pPr>
          <a:endParaRPr lang="pt-BR" sz="1600" b="1" i="0" u="none" strike="noStrike" baseline="0">
            <a:solidFill>
              <a:sysClr val="windowText" lastClr="000000"/>
            </a:solidFill>
            <a:latin typeface="Arial"/>
            <a:cs typeface="Arial"/>
          </a:endParaRPr>
        </a:p>
      </xdr:txBody>
    </xdr:sp>
    <xdr:clientData/>
  </xdr:twoCellAnchor>
  <xdr:twoCellAnchor>
    <xdr:from>
      <xdr:col>0</xdr:col>
      <xdr:colOff>47625</xdr:colOff>
      <xdr:row>42</xdr:row>
      <xdr:rowOff>114300</xdr:rowOff>
    </xdr:from>
    <xdr:to>
      <xdr:col>8</xdr:col>
      <xdr:colOff>0</xdr:colOff>
      <xdr:row>43</xdr:row>
      <xdr:rowOff>161925</xdr:rowOff>
    </xdr:to>
    <xdr:sp macro="" textlink="">
      <xdr:nvSpPr>
        <xdr:cNvPr id="4098" name="Text Box 7">
          <a:extLst>
            <a:ext uri="{FF2B5EF4-FFF2-40B4-BE49-F238E27FC236}">
              <a16:creationId xmlns="" xmlns:a16="http://schemas.microsoft.com/office/drawing/2014/main" id="{00000000-0008-0000-0000-000002100000}"/>
            </a:ext>
          </a:extLst>
        </xdr:cNvPr>
        <xdr:cNvSpPr txBox="1">
          <a:spLocks noChangeArrowheads="1"/>
        </xdr:cNvSpPr>
      </xdr:nvSpPr>
      <xdr:spPr bwMode="auto">
        <a:xfrm>
          <a:off x="47625" y="10963275"/>
          <a:ext cx="8115300" cy="200025"/>
        </a:xfrm>
        <a:prstGeom prst="rect">
          <a:avLst/>
        </a:prstGeom>
        <a:noFill/>
        <a:ln w="9525">
          <a:noFill/>
          <a:miter lim="800000"/>
          <a:headEnd/>
          <a:tailEnd/>
        </a:ln>
      </xdr:spPr>
      <xdr:txBody>
        <a:bodyPr vertOverflow="clip" wrap="square" lIns="27432" tIns="22860" rIns="27432" bIns="0" anchor="t" upright="1"/>
        <a:lstStyle/>
        <a:p>
          <a:pPr algn="ctr" rtl="0">
            <a:defRPr sz="1000"/>
          </a:pPr>
          <a:endParaRPr lang="pt-BR" sz="800" b="0" i="0" u="none" strike="noStrike" baseline="0">
            <a:solidFill>
              <a:srgbClr val="000000"/>
            </a:solidFill>
            <a:latin typeface="Arial"/>
            <a:cs typeface="Arial"/>
          </a:endParaRPr>
        </a:p>
      </xdr:txBody>
    </xdr:sp>
    <xdr:clientData/>
  </xdr:twoCellAnchor>
  <xdr:twoCellAnchor editAs="oneCell">
    <xdr:from>
      <xdr:col>0</xdr:col>
      <xdr:colOff>133350</xdr:colOff>
      <xdr:row>0</xdr:row>
      <xdr:rowOff>57150</xdr:rowOff>
    </xdr:from>
    <xdr:to>
      <xdr:col>1</xdr:col>
      <xdr:colOff>643767</xdr:colOff>
      <xdr:row>2</xdr:row>
      <xdr:rowOff>6036</xdr:rowOff>
    </xdr:to>
    <xdr:pic>
      <xdr:nvPicPr>
        <xdr:cNvPr id="4" name="Imagem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57150"/>
          <a:ext cx="872367" cy="9204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361949</xdr:colOff>
      <xdr:row>0</xdr:row>
      <xdr:rowOff>0</xdr:rowOff>
    </xdr:from>
    <xdr:to>
      <xdr:col>8</xdr:col>
      <xdr:colOff>0</xdr:colOff>
      <xdr:row>3</xdr:row>
      <xdr:rowOff>190500</xdr:rowOff>
    </xdr:to>
    <xdr:sp macro="" textlink="">
      <xdr:nvSpPr>
        <xdr:cNvPr id="4" name="Text Box 6">
          <a:extLst>
            <a:ext uri="{FF2B5EF4-FFF2-40B4-BE49-F238E27FC236}">
              <a16:creationId xmlns="" xmlns:a16="http://schemas.microsoft.com/office/drawing/2014/main" id="{00000000-0008-0000-0100-000004000000}"/>
            </a:ext>
          </a:extLst>
        </xdr:cNvPr>
        <xdr:cNvSpPr txBox="1">
          <a:spLocks noChangeArrowheads="1"/>
        </xdr:cNvSpPr>
      </xdr:nvSpPr>
      <xdr:spPr bwMode="auto">
        <a:xfrm>
          <a:off x="1171574" y="0"/>
          <a:ext cx="12715875" cy="714375"/>
        </a:xfrm>
        <a:prstGeom prst="rect">
          <a:avLst/>
        </a:prstGeom>
        <a:noFill/>
        <a:ln w="9525">
          <a:noFill/>
          <a:miter lim="800000"/>
          <a:headEnd/>
          <a:tailEnd/>
        </a:ln>
      </xdr:spPr>
      <xdr:txBody>
        <a:bodyPr vertOverflow="clip" wrap="square" lIns="27432" tIns="22860" rIns="0" bIns="0" anchor="ctr" upright="1"/>
        <a:lstStyle/>
        <a:p>
          <a:pPr algn="ctr" rtl="0"/>
          <a:r>
            <a:rPr lang="pt-BR" sz="2000" b="1" i="0" baseline="0">
              <a:effectLst/>
              <a:latin typeface="+mn-lt"/>
              <a:ea typeface="+mn-ea"/>
              <a:cs typeface="+mn-cs"/>
            </a:rPr>
            <a:t>PREFEITURA MUNICIPAL DE PAPAGAIOS</a:t>
          </a:r>
        </a:p>
        <a:p>
          <a:pPr marL="0" marR="0" indent="0" algn="ctr" defTabSz="914400" rtl="0" eaLnBrk="1" fontAlgn="auto" latinLnBrk="0" hangingPunct="1">
            <a:lnSpc>
              <a:spcPct val="100000"/>
            </a:lnSpc>
            <a:spcBef>
              <a:spcPts val="0"/>
            </a:spcBef>
            <a:spcAft>
              <a:spcPts val="0"/>
            </a:spcAft>
            <a:buClrTx/>
            <a:buSzTx/>
            <a:buFontTx/>
            <a:buNone/>
            <a:tabLst/>
            <a:defRPr/>
          </a:pPr>
          <a:r>
            <a:rPr lang="pt-BR" sz="1400" b="1">
              <a:effectLst/>
              <a:latin typeface="Arial" pitchFamily="34" charset="0"/>
              <a:ea typeface="+mn-ea"/>
              <a:cs typeface="Arial" pitchFamily="34" charset="0"/>
            </a:rPr>
            <a:t>ESTADO DE MINAS GERAIS</a:t>
          </a:r>
          <a:endParaRPr lang="pt-BR" sz="1400">
            <a:effectLst/>
            <a:latin typeface="Arial" pitchFamily="34" charset="0"/>
            <a:cs typeface="Arial" pitchFamily="34" charset="0"/>
          </a:endParaRPr>
        </a:p>
        <a:p>
          <a:pPr algn="ctr" rtl="0"/>
          <a:endParaRPr lang="pt-BR" sz="2000">
            <a:effectLst/>
          </a:endParaRPr>
        </a:p>
      </xdr:txBody>
    </xdr:sp>
    <xdr:clientData/>
  </xdr:twoCellAnchor>
  <xdr:twoCellAnchor editAs="oneCell">
    <xdr:from>
      <xdr:col>0</xdr:col>
      <xdr:colOff>123826</xdr:colOff>
      <xdr:row>0</xdr:row>
      <xdr:rowOff>57150</xdr:rowOff>
    </xdr:from>
    <xdr:to>
      <xdr:col>1</xdr:col>
      <xdr:colOff>76200</xdr:colOff>
      <xdr:row>3</xdr:row>
      <xdr:rowOff>337262</xdr:rowOff>
    </xdr:to>
    <xdr:pic>
      <xdr:nvPicPr>
        <xdr:cNvPr id="5" name="Imagem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6" y="57150"/>
          <a:ext cx="761999" cy="803987"/>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showGridLines="0" showZeros="0" tabSelected="1" view="pageBreakPreview" zoomScaleNormal="100" zoomScaleSheetLayoutView="93" workbookViewId="0">
      <selection activeCell="H25" sqref="H25"/>
    </sheetView>
  </sheetViews>
  <sheetFormatPr defaultRowHeight="12.75" x14ac:dyDescent="0.2"/>
  <cols>
    <col min="1" max="1" width="5.42578125" style="1" bestFit="1" customWidth="1"/>
    <col min="2" max="2" width="10.7109375" style="1" bestFit="1" customWidth="1"/>
    <col min="3" max="3" width="48" style="1" customWidth="1"/>
    <col min="4" max="4" width="9.140625" style="1"/>
    <col min="5" max="8" width="12.28515625" style="1" customWidth="1"/>
    <col min="9" max="16384" width="9.140625" style="1"/>
  </cols>
  <sheetData>
    <row r="1" spans="1:10" ht="60.75" customHeight="1" x14ac:dyDescent="0.2">
      <c r="A1" s="116"/>
      <c r="B1" s="116"/>
      <c r="C1" s="115"/>
      <c r="D1" s="115"/>
      <c r="E1" s="115"/>
      <c r="F1" s="115"/>
      <c r="G1" s="115"/>
      <c r="H1" s="115"/>
    </row>
    <row r="2" spans="1:10" ht="15.75" x14ac:dyDescent="0.25">
      <c r="A2" s="92"/>
      <c r="B2" s="92"/>
      <c r="C2" s="92"/>
      <c r="D2" s="92"/>
      <c r="E2" s="92"/>
      <c r="F2" s="92"/>
      <c r="G2" s="92"/>
      <c r="H2" s="92"/>
    </row>
    <row r="3" spans="1:10" ht="3.75" customHeight="1" thickBot="1" x14ac:dyDescent="0.25">
      <c r="A3" s="130"/>
      <c r="B3" s="130"/>
      <c r="C3" s="130"/>
      <c r="D3" s="130"/>
      <c r="E3" s="130"/>
      <c r="F3" s="130"/>
      <c r="G3" s="130"/>
      <c r="H3" s="130"/>
    </row>
    <row r="4" spans="1:10" ht="20.100000000000001" customHeight="1" thickBot="1" x14ac:dyDescent="0.25">
      <c r="A4" s="109" t="s">
        <v>4</v>
      </c>
      <c r="B4" s="110"/>
      <c r="C4" s="110"/>
      <c r="D4" s="110"/>
      <c r="E4" s="110"/>
      <c r="F4" s="110"/>
      <c r="G4" s="110"/>
      <c r="H4" s="111"/>
    </row>
    <row r="5" spans="1:10" ht="3.75" customHeight="1" thickBot="1" x14ac:dyDescent="0.25">
      <c r="A5" s="4"/>
      <c r="B5" s="4"/>
      <c r="C5" s="4"/>
      <c r="D5" s="4"/>
      <c r="E5" s="4"/>
      <c r="F5" s="4"/>
      <c r="G5" s="4"/>
      <c r="H5" s="4"/>
    </row>
    <row r="6" spans="1:10" ht="20.100000000000001" customHeight="1" x14ac:dyDescent="0.2">
      <c r="A6" s="100" t="s">
        <v>26</v>
      </c>
      <c r="B6" s="101"/>
      <c r="C6" s="101"/>
      <c r="D6" s="101"/>
      <c r="E6" s="102"/>
      <c r="F6" s="112" t="s">
        <v>27</v>
      </c>
      <c r="G6" s="113"/>
      <c r="H6" s="114"/>
    </row>
    <row r="7" spans="1:10" ht="20.100000000000001" customHeight="1" x14ac:dyDescent="0.2">
      <c r="A7" s="103" t="s">
        <v>64</v>
      </c>
      <c r="B7" s="104"/>
      <c r="C7" s="104"/>
      <c r="D7" s="104"/>
      <c r="E7" s="105"/>
      <c r="F7" s="97" t="s">
        <v>77</v>
      </c>
      <c r="G7" s="98"/>
      <c r="H7" s="99"/>
    </row>
    <row r="8" spans="1:10" ht="28.5" customHeight="1" x14ac:dyDescent="0.2">
      <c r="A8" s="117" t="s">
        <v>46</v>
      </c>
      <c r="B8" s="118"/>
      <c r="C8" s="118"/>
      <c r="D8" s="119"/>
      <c r="E8" s="106" t="s">
        <v>12</v>
      </c>
      <c r="F8" s="107"/>
      <c r="G8" s="107"/>
      <c r="H8" s="108"/>
    </row>
    <row r="9" spans="1:10" ht="20.100000000000001" customHeight="1" x14ac:dyDescent="0.2">
      <c r="A9" s="123" t="s">
        <v>76</v>
      </c>
      <c r="B9" s="124"/>
      <c r="C9" s="124"/>
      <c r="D9" s="125"/>
      <c r="E9" s="95" t="s">
        <v>8</v>
      </c>
      <c r="F9" s="93" t="s">
        <v>6</v>
      </c>
      <c r="G9" s="5" t="s">
        <v>28</v>
      </c>
      <c r="H9" s="6" t="s">
        <v>7</v>
      </c>
    </row>
    <row r="10" spans="1:10" ht="20.100000000000001" customHeight="1" thickBot="1" x14ac:dyDescent="0.25">
      <c r="A10" s="120" t="s">
        <v>43</v>
      </c>
      <c r="B10" s="121"/>
      <c r="C10" s="121"/>
      <c r="D10" s="122"/>
      <c r="E10" s="96"/>
      <c r="F10" s="94"/>
      <c r="G10" s="7" t="s">
        <v>9</v>
      </c>
      <c r="H10" s="29">
        <v>0.27379999999999999</v>
      </c>
    </row>
    <row r="11" spans="1:10" ht="3.75" customHeight="1" thickBot="1" x14ac:dyDescent="0.25">
      <c r="A11" s="129"/>
      <c r="B11" s="129"/>
      <c r="C11" s="129"/>
      <c r="D11" s="129"/>
      <c r="E11" s="129"/>
      <c r="F11" s="129"/>
      <c r="G11" s="129"/>
      <c r="H11" s="129"/>
    </row>
    <row r="12" spans="1:10" ht="38.25" x14ac:dyDescent="0.2">
      <c r="A12" s="172" t="s">
        <v>0</v>
      </c>
      <c r="B12" s="173" t="s">
        <v>5</v>
      </c>
      <c r="C12" s="173" t="s">
        <v>1</v>
      </c>
      <c r="D12" s="173" t="s">
        <v>3</v>
      </c>
      <c r="E12" s="173" t="s">
        <v>2</v>
      </c>
      <c r="F12" s="174" t="s">
        <v>14</v>
      </c>
      <c r="G12" s="174" t="s">
        <v>15</v>
      </c>
      <c r="H12" s="175" t="s">
        <v>10</v>
      </c>
    </row>
    <row r="13" spans="1:10" ht="18" customHeight="1" x14ac:dyDescent="0.2">
      <c r="A13" s="182">
        <v>1</v>
      </c>
      <c r="B13" s="183" t="s">
        <v>17</v>
      </c>
      <c r="C13" s="184" t="s">
        <v>18</v>
      </c>
      <c r="D13" s="185"/>
      <c r="E13" s="186"/>
      <c r="F13" s="186"/>
      <c r="G13" s="186"/>
      <c r="H13" s="186"/>
    </row>
    <row r="14" spans="1:10" ht="66.75" customHeight="1" x14ac:dyDescent="0.2">
      <c r="A14" s="187" t="s">
        <v>16</v>
      </c>
      <c r="B14" s="188" t="s">
        <v>60</v>
      </c>
      <c r="C14" s="189" t="s">
        <v>61</v>
      </c>
      <c r="D14" s="185" t="s">
        <v>59</v>
      </c>
      <c r="E14" s="186">
        <v>2.88</v>
      </c>
      <c r="F14" s="186">
        <v>190.37</v>
      </c>
      <c r="G14" s="186">
        <f>ROUND(F14+(F14*$H$10),2)</f>
        <v>242.49</v>
      </c>
      <c r="H14" s="186">
        <f>ROUND((E14*G14),2)</f>
        <v>698.37</v>
      </c>
    </row>
    <row r="15" spans="1:10" x14ac:dyDescent="0.2">
      <c r="A15" s="182">
        <v>2</v>
      </c>
      <c r="B15" s="183" t="s">
        <v>19</v>
      </c>
      <c r="C15" s="184" t="s">
        <v>52</v>
      </c>
      <c r="D15" s="185"/>
      <c r="E15" s="186"/>
      <c r="F15" s="186"/>
      <c r="G15" s="186">
        <f t="shared" ref="G15" si="0">ROUND(F15+(F15*$H$10),2)</f>
        <v>0</v>
      </c>
      <c r="H15" s="186">
        <f t="shared" ref="H15" si="1">ROUND((E15*G15),2)</f>
        <v>0</v>
      </c>
      <c r="J15" s="1">
        <v>0</v>
      </c>
    </row>
    <row r="16" spans="1:10" ht="29.25" customHeight="1" x14ac:dyDescent="0.2">
      <c r="A16" s="190" t="s">
        <v>20</v>
      </c>
      <c r="B16" s="190" t="s">
        <v>47</v>
      </c>
      <c r="C16" s="191" t="s">
        <v>48</v>
      </c>
      <c r="D16" s="192" t="s">
        <v>55</v>
      </c>
      <c r="E16" s="193">
        <v>7</v>
      </c>
      <c r="F16" s="193">
        <v>36.75</v>
      </c>
      <c r="G16" s="186">
        <f t="shared" ref="G16:G30" si="2">ROUND(F16+(F16*$H$10),2)</f>
        <v>46.81</v>
      </c>
      <c r="H16" s="186">
        <f>ROUND((E16*G16),2)</f>
        <v>327.67</v>
      </c>
    </row>
    <row r="17" spans="1:9" ht="33.75" x14ac:dyDescent="0.2">
      <c r="A17" s="190" t="s">
        <v>21</v>
      </c>
      <c r="B17" s="190" t="s">
        <v>51</v>
      </c>
      <c r="C17" s="191" t="s">
        <v>49</v>
      </c>
      <c r="D17" s="192" t="s">
        <v>56</v>
      </c>
      <c r="E17" s="194">
        <v>500</v>
      </c>
      <c r="F17" s="194">
        <v>21.41</v>
      </c>
      <c r="G17" s="186">
        <f t="shared" si="2"/>
        <v>27.27</v>
      </c>
      <c r="H17" s="186">
        <f>ROUND((E17*G17),2)</f>
        <v>13635</v>
      </c>
    </row>
    <row r="18" spans="1:9" ht="45" x14ac:dyDescent="0.2">
      <c r="A18" s="190" t="s">
        <v>22</v>
      </c>
      <c r="B18" s="190" t="s">
        <v>63</v>
      </c>
      <c r="C18" s="191" t="s">
        <v>62</v>
      </c>
      <c r="D18" s="192" t="s">
        <v>57</v>
      </c>
      <c r="E18" s="194">
        <v>7</v>
      </c>
      <c r="F18" s="194">
        <v>2109.2600000000002</v>
      </c>
      <c r="G18" s="186">
        <f t="shared" si="2"/>
        <v>2686.78</v>
      </c>
      <c r="H18" s="186">
        <f>ROUND((E18*G18),2)</f>
        <v>18807.46</v>
      </c>
    </row>
    <row r="19" spans="1:9" ht="31.5" customHeight="1" x14ac:dyDescent="0.2">
      <c r="A19" s="190" t="s">
        <v>23</v>
      </c>
      <c r="B19" s="190" t="s">
        <v>65</v>
      </c>
      <c r="C19" s="191" t="s">
        <v>50</v>
      </c>
      <c r="D19" s="192" t="s">
        <v>56</v>
      </c>
      <c r="E19" s="193">
        <v>1500</v>
      </c>
      <c r="F19" s="193">
        <v>5.79</v>
      </c>
      <c r="G19" s="186">
        <f t="shared" si="2"/>
        <v>7.38</v>
      </c>
      <c r="H19" s="186">
        <f>ROUND((E19*G19),2)</f>
        <v>11070</v>
      </c>
    </row>
    <row r="20" spans="1:9" ht="24" customHeight="1" x14ac:dyDescent="0.2">
      <c r="A20" s="190" t="s">
        <v>44</v>
      </c>
      <c r="B20" s="190" t="s">
        <v>67</v>
      </c>
      <c r="C20" s="191" t="s">
        <v>54</v>
      </c>
      <c r="D20" s="192" t="s">
        <v>53</v>
      </c>
      <c r="E20" s="193">
        <v>18</v>
      </c>
      <c r="F20" s="193">
        <v>581.75</v>
      </c>
      <c r="G20" s="186">
        <f t="shared" si="2"/>
        <v>741.03</v>
      </c>
      <c r="H20" s="186">
        <f>ROUND((E20*G20),2)</f>
        <v>13338.54</v>
      </c>
    </row>
    <row r="21" spans="1:9" ht="33.75" x14ac:dyDescent="0.2">
      <c r="A21" s="190" t="s">
        <v>45</v>
      </c>
      <c r="B21" s="190" t="s">
        <v>66</v>
      </c>
      <c r="C21" s="191" t="s">
        <v>58</v>
      </c>
      <c r="D21" s="190" t="s">
        <v>53</v>
      </c>
      <c r="E21" s="194">
        <v>9</v>
      </c>
      <c r="F21" s="193">
        <v>3031.17</v>
      </c>
      <c r="G21" s="186">
        <f>ROUND(F21+(F21*$H$10),2)</f>
        <v>3861.1</v>
      </c>
      <c r="H21" s="186">
        <f>ROUND((E21*G21),2)</f>
        <v>34749.9</v>
      </c>
    </row>
    <row r="22" spans="1:9" ht="33.75" x14ac:dyDescent="0.2">
      <c r="A22" s="190" t="s">
        <v>72</v>
      </c>
      <c r="B22" s="190" t="s">
        <v>71</v>
      </c>
      <c r="C22" s="191" t="s">
        <v>70</v>
      </c>
      <c r="D22" s="190" t="s">
        <v>53</v>
      </c>
      <c r="E22" s="194">
        <v>9</v>
      </c>
      <c r="F22" s="194">
        <v>118.56</v>
      </c>
      <c r="G22" s="186">
        <f t="shared" si="2"/>
        <v>151.02000000000001</v>
      </c>
      <c r="H22" s="186">
        <f>ROUND((E22*G22),2)</f>
        <v>1359.18</v>
      </c>
    </row>
    <row r="23" spans="1:9" ht="45" x14ac:dyDescent="0.2">
      <c r="A23" s="190" t="s">
        <v>75</v>
      </c>
      <c r="B23" s="190" t="s">
        <v>74</v>
      </c>
      <c r="C23" s="191" t="s">
        <v>73</v>
      </c>
      <c r="D23" s="190" t="s">
        <v>53</v>
      </c>
      <c r="E23" s="194">
        <v>9</v>
      </c>
      <c r="F23" s="194">
        <v>132.18</v>
      </c>
      <c r="G23" s="186">
        <f t="shared" si="2"/>
        <v>168.37</v>
      </c>
      <c r="H23" s="186">
        <f>E23*G23</f>
        <v>1515.33</v>
      </c>
    </row>
    <row r="24" spans="1:9" x14ac:dyDescent="0.2">
      <c r="A24" s="176"/>
      <c r="B24" s="177"/>
      <c r="C24" s="178"/>
      <c r="D24" s="177"/>
      <c r="E24" s="179"/>
      <c r="F24" s="179"/>
      <c r="G24" s="180">
        <f t="shared" si="2"/>
        <v>0</v>
      </c>
      <c r="H24" s="181">
        <f t="shared" ref="H22:H30" si="3">ROUND((E24*G24),2)</f>
        <v>0</v>
      </c>
    </row>
    <row r="25" spans="1:9" x14ac:dyDescent="0.2">
      <c r="A25" s="8"/>
      <c r="B25" s="13"/>
      <c r="C25" s="10"/>
      <c r="D25" s="13"/>
      <c r="E25" s="12"/>
      <c r="F25" s="12"/>
      <c r="G25" s="2">
        <f t="shared" si="2"/>
        <v>0</v>
      </c>
      <c r="H25" s="3"/>
      <c r="I25" s="14"/>
    </row>
    <row r="26" spans="1:9" ht="18" customHeight="1" x14ac:dyDescent="0.2">
      <c r="A26" s="8"/>
      <c r="B26" s="9"/>
      <c r="C26" s="10"/>
      <c r="D26" s="11"/>
      <c r="E26" s="12"/>
      <c r="F26" s="12"/>
      <c r="G26" s="2">
        <f t="shared" si="2"/>
        <v>0</v>
      </c>
      <c r="H26" s="3">
        <f t="shared" si="3"/>
        <v>0</v>
      </c>
    </row>
    <row r="27" spans="1:9" ht="18" customHeight="1" x14ac:dyDescent="0.2">
      <c r="A27" s="8"/>
      <c r="B27" s="9"/>
      <c r="C27" s="10"/>
      <c r="D27" s="11"/>
      <c r="E27" s="12"/>
      <c r="F27" s="12"/>
      <c r="G27" s="2">
        <f t="shared" si="2"/>
        <v>0</v>
      </c>
      <c r="H27" s="3">
        <f t="shared" si="3"/>
        <v>0</v>
      </c>
    </row>
    <row r="28" spans="1:9" ht="18" customHeight="1" x14ac:dyDescent="0.2">
      <c r="A28" s="8"/>
      <c r="B28" s="9"/>
      <c r="C28" s="10"/>
      <c r="D28" s="11"/>
      <c r="E28" s="12"/>
      <c r="F28" s="12"/>
      <c r="G28" s="2">
        <f t="shared" si="2"/>
        <v>0</v>
      </c>
      <c r="H28" s="3">
        <f t="shared" si="3"/>
        <v>0</v>
      </c>
    </row>
    <row r="29" spans="1:9" ht="18" customHeight="1" x14ac:dyDescent="0.2">
      <c r="A29" s="8"/>
      <c r="B29" s="9"/>
      <c r="C29" s="10"/>
      <c r="D29" s="15"/>
      <c r="E29" s="12"/>
      <c r="F29" s="12"/>
      <c r="G29" s="2">
        <f t="shared" si="2"/>
        <v>0</v>
      </c>
      <c r="H29" s="3">
        <f t="shared" si="3"/>
        <v>0</v>
      </c>
    </row>
    <row r="30" spans="1:9" ht="18" customHeight="1" thickBot="1" x14ac:dyDescent="0.25">
      <c r="A30" s="16"/>
      <c r="B30" s="17"/>
      <c r="C30" s="18"/>
      <c r="D30" s="19"/>
      <c r="E30" s="20"/>
      <c r="F30" s="21"/>
      <c r="G30" s="2">
        <f t="shared" si="2"/>
        <v>0</v>
      </c>
      <c r="H30" s="3">
        <f t="shared" si="3"/>
        <v>0</v>
      </c>
    </row>
    <row r="31" spans="1:9" ht="18" customHeight="1" thickBot="1" x14ac:dyDescent="0.25">
      <c r="A31" s="126" t="s">
        <v>24</v>
      </c>
      <c r="B31" s="127"/>
      <c r="C31" s="127"/>
      <c r="D31" s="127"/>
      <c r="E31" s="127"/>
      <c r="F31" s="127"/>
      <c r="G31" s="128"/>
      <c r="H31" s="22">
        <f>SUM(H14:H30)</f>
        <v>95501.45</v>
      </c>
    </row>
    <row r="32" spans="1:9" ht="14.25" customHeight="1" x14ac:dyDescent="0.2">
      <c r="A32" s="23"/>
      <c r="B32" s="23"/>
      <c r="C32" s="23"/>
      <c r="D32" s="23"/>
      <c r="E32" s="23"/>
      <c r="F32" s="23"/>
      <c r="G32" s="23"/>
      <c r="H32" s="24"/>
    </row>
    <row r="33" spans="1:8" ht="11.25" customHeight="1" x14ac:dyDescent="0.2">
      <c r="A33" s="25"/>
      <c r="B33" s="25"/>
      <c r="C33" s="25"/>
      <c r="D33" s="25"/>
      <c r="E33" s="25"/>
      <c r="F33" s="25"/>
      <c r="G33" s="25"/>
      <c r="H33" s="25"/>
    </row>
    <row r="34" spans="1:8" ht="11.25" customHeight="1" x14ac:dyDescent="0.2">
      <c r="A34" s="25"/>
      <c r="B34" s="91"/>
      <c r="C34" s="91"/>
      <c r="D34" s="25"/>
      <c r="E34" s="91"/>
      <c r="F34" s="91"/>
      <c r="G34" s="26"/>
      <c r="H34" s="25"/>
    </row>
    <row r="35" spans="1:8" x14ac:dyDescent="0.2">
      <c r="A35" s="27"/>
      <c r="B35" s="89" t="s">
        <v>13</v>
      </c>
      <c r="C35" s="89"/>
      <c r="D35" s="27"/>
      <c r="E35" s="90" t="s">
        <v>11</v>
      </c>
      <c r="F35" s="90"/>
      <c r="G35" s="28"/>
      <c r="H35" s="27"/>
    </row>
    <row r="36" spans="1:8" hidden="1" x14ac:dyDescent="0.2"/>
    <row r="39" spans="1:8" ht="11.25" customHeight="1" x14ac:dyDescent="0.2">
      <c r="A39" s="25"/>
      <c r="B39" s="91"/>
      <c r="C39" s="91"/>
      <c r="D39" s="25"/>
      <c r="E39" s="87"/>
      <c r="F39" s="87"/>
      <c r="G39" s="26"/>
      <c r="H39" s="25"/>
    </row>
    <row r="40" spans="1:8" x14ac:dyDescent="0.2">
      <c r="A40" s="27"/>
      <c r="B40" s="88" t="s">
        <v>25</v>
      </c>
      <c r="C40" s="89"/>
      <c r="D40" s="27"/>
      <c r="E40" s="90"/>
      <c r="F40" s="90"/>
      <c r="G40" s="28"/>
      <c r="H40" s="27"/>
    </row>
    <row r="41" spans="1:8" ht="12" customHeight="1" x14ac:dyDescent="0.2"/>
    <row r="42" spans="1:8" ht="11.25" customHeight="1" x14ac:dyDescent="0.2"/>
    <row r="43" spans="1:8" ht="12" customHeight="1" x14ac:dyDescent="0.2"/>
    <row r="44" spans="1:8" ht="14.1" customHeight="1" x14ac:dyDescent="0.2"/>
    <row r="45" spans="1:8" ht="4.5" customHeight="1" x14ac:dyDescent="0.2"/>
  </sheetData>
  <mergeCells count="25">
    <mergeCell ref="C1:H1"/>
    <mergeCell ref="A1:B1"/>
    <mergeCell ref="B35:C35"/>
    <mergeCell ref="E35:F35"/>
    <mergeCell ref="E34:F34"/>
    <mergeCell ref="B34:C34"/>
    <mergeCell ref="A8:D8"/>
    <mergeCell ref="A10:D10"/>
    <mergeCell ref="A9:D9"/>
    <mergeCell ref="A31:G31"/>
    <mergeCell ref="A11:H11"/>
    <mergeCell ref="A3:H3"/>
    <mergeCell ref="E39:F39"/>
    <mergeCell ref="B40:C40"/>
    <mergeCell ref="E40:F40"/>
    <mergeCell ref="B39:C39"/>
    <mergeCell ref="A2:H2"/>
    <mergeCell ref="F9:F10"/>
    <mergeCell ref="E9:E10"/>
    <mergeCell ref="F7:H7"/>
    <mergeCell ref="A6:E6"/>
    <mergeCell ref="A7:E7"/>
    <mergeCell ref="E8:H8"/>
    <mergeCell ref="A4:H4"/>
    <mergeCell ref="F6:H6"/>
  </mergeCells>
  <phoneticPr fontId="2" type="noConversion"/>
  <printOptions horizontalCentered="1"/>
  <pageMargins left="0.78740157480314965" right="0.19685039370078741" top="0.39370078740157483" bottom="0.39370078740157483" header="0" footer="0"/>
  <pageSetup paperSize="9" scale="77" orientation="portrait"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
  <sheetViews>
    <sheetView zoomScale="80" zoomScaleNormal="80" workbookViewId="0">
      <selection activeCell="E13" sqref="E13"/>
    </sheetView>
  </sheetViews>
  <sheetFormatPr defaultRowHeight="12.75" x14ac:dyDescent="0.2"/>
  <cols>
    <col min="1" max="1" width="12.140625" customWidth="1"/>
    <col min="2" max="2" width="10.42578125" customWidth="1"/>
    <col min="3" max="3" width="68" customWidth="1"/>
    <col min="4" max="4" width="14.28515625" customWidth="1"/>
    <col min="5" max="8" width="15.7109375" customWidth="1"/>
  </cols>
  <sheetData>
    <row r="1" spans="1:8" x14ac:dyDescent="0.2">
      <c r="A1" s="30"/>
      <c r="B1" s="31"/>
      <c r="C1" s="31"/>
      <c r="D1" s="32"/>
      <c r="E1" s="32"/>
      <c r="F1" s="32"/>
      <c r="G1" s="32"/>
      <c r="H1" s="32"/>
    </row>
    <row r="2" spans="1:8" x14ac:dyDescent="0.2">
      <c r="A2" s="74"/>
      <c r="B2" s="33"/>
      <c r="C2" s="33"/>
      <c r="D2" s="34"/>
      <c r="E2" s="34"/>
      <c r="F2" s="34"/>
      <c r="G2" s="34"/>
      <c r="H2" s="34"/>
    </row>
    <row r="3" spans="1:8" ht="15.75" x14ac:dyDescent="0.25">
      <c r="A3" s="131"/>
      <c r="B3" s="132"/>
      <c r="C3" s="132"/>
      <c r="D3" s="132"/>
      <c r="E3" s="132"/>
      <c r="F3" s="132"/>
      <c r="G3" s="132"/>
      <c r="H3" s="132"/>
    </row>
    <row r="4" spans="1:8" ht="31.5" customHeight="1" thickBot="1" x14ac:dyDescent="0.25">
      <c r="A4" s="75"/>
      <c r="B4" s="35"/>
      <c r="C4" s="35"/>
      <c r="D4" s="34"/>
      <c r="E4" s="34"/>
      <c r="F4" s="35"/>
      <c r="G4" s="35"/>
      <c r="H4" s="35"/>
    </row>
    <row r="5" spans="1:8" ht="13.5" thickBot="1" x14ac:dyDescent="0.25">
      <c r="A5" s="133" t="s">
        <v>29</v>
      </c>
      <c r="B5" s="134"/>
      <c r="C5" s="134"/>
      <c r="D5" s="134"/>
      <c r="E5" s="134"/>
      <c r="F5" s="134"/>
      <c r="G5" s="134"/>
      <c r="H5" s="134"/>
    </row>
    <row r="6" spans="1:8" x14ac:dyDescent="0.2">
      <c r="A6" s="135" t="s">
        <v>26</v>
      </c>
      <c r="B6" s="136"/>
      <c r="C6" s="137"/>
      <c r="D6" s="144"/>
      <c r="E6" s="145"/>
      <c r="F6" s="84"/>
      <c r="G6" s="82"/>
      <c r="H6" s="83"/>
    </row>
    <row r="7" spans="1:8" ht="27.75" customHeight="1" thickBot="1" x14ac:dyDescent="0.25">
      <c r="A7" s="138" t="s">
        <v>68</v>
      </c>
      <c r="B7" s="139"/>
      <c r="C7" s="140"/>
      <c r="D7" s="141" t="s">
        <v>69</v>
      </c>
      <c r="E7" s="142"/>
      <c r="F7" s="142"/>
      <c r="G7" s="142"/>
      <c r="H7" s="143"/>
    </row>
    <row r="8" spans="1:8" ht="25.5" x14ac:dyDescent="0.2">
      <c r="A8" s="36" t="s">
        <v>0</v>
      </c>
      <c r="B8" s="37" t="s">
        <v>5</v>
      </c>
      <c r="C8" s="37" t="s">
        <v>30</v>
      </c>
      <c r="D8" s="38" t="s">
        <v>31</v>
      </c>
      <c r="E8" s="38" t="s">
        <v>32</v>
      </c>
      <c r="F8" s="37" t="s">
        <v>33</v>
      </c>
      <c r="G8" s="37" t="s">
        <v>34</v>
      </c>
      <c r="H8" s="37" t="s">
        <v>35</v>
      </c>
    </row>
    <row r="9" spans="1:8" x14ac:dyDescent="0.2">
      <c r="A9" s="146">
        <v>1</v>
      </c>
      <c r="B9" s="148" t="str">
        <f>'Planilha Orcamentaria'!B13</f>
        <v>IIO-001</v>
      </c>
      <c r="C9" s="150" t="str">
        <f>'Planilha Orcamentaria'!C13</f>
        <v>INSTALAÇÕES INICIAIS DA OBRA</v>
      </c>
      <c r="D9" s="39" t="s">
        <v>36</v>
      </c>
      <c r="E9" s="85">
        <f>E10/$E$34</f>
        <v>7.3126638391354274E-3</v>
      </c>
      <c r="F9" s="85">
        <v>1</v>
      </c>
      <c r="G9" s="40"/>
      <c r="H9" s="40"/>
    </row>
    <row r="10" spans="1:8" x14ac:dyDescent="0.2">
      <c r="A10" s="147"/>
      <c r="B10" s="149"/>
      <c r="C10" s="149"/>
      <c r="D10" s="41" t="s">
        <v>37</v>
      </c>
      <c r="E10" s="42">
        <v>698.37</v>
      </c>
      <c r="F10" s="42">
        <f t="shared" ref="F10:H10" si="0">F9*$E$10</f>
        <v>698.37</v>
      </c>
      <c r="G10" s="42">
        <f t="shared" si="0"/>
        <v>0</v>
      </c>
      <c r="H10" s="42">
        <f t="shared" si="0"/>
        <v>0</v>
      </c>
    </row>
    <row r="11" spans="1:8" x14ac:dyDescent="0.2">
      <c r="A11" s="151">
        <v>2</v>
      </c>
      <c r="B11" s="152" t="str">
        <f>'Planilha Orcamentaria'!B15</f>
        <v>OBR-001</v>
      </c>
      <c r="C11" s="153" t="str">
        <f>'Planilha Orcamentaria'!C15</f>
        <v xml:space="preserve">Instalaçoes </v>
      </c>
      <c r="D11" s="43" t="s">
        <v>36</v>
      </c>
      <c r="E11" s="86">
        <f>E12/$E$34</f>
        <v>0.99268733616086458</v>
      </c>
      <c r="F11" s="86">
        <v>1</v>
      </c>
      <c r="G11" s="44"/>
      <c r="H11" s="44"/>
    </row>
    <row r="12" spans="1:8" x14ac:dyDescent="0.2">
      <c r="A12" s="151"/>
      <c r="B12" s="153"/>
      <c r="C12" s="153"/>
      <c r="D12" s="43" t="s">
        <v>37</v>
      </c>
      <c r="E12" s="45">
        <v>94803.08</v>
      </c>
      <c r="F12" s="45">
        <f t="shared" ref="F12:H12" si="1">F11*$E$12</f>
        <v>94803.08</v>
      </c>
      <c r="G12" s="45">
        <f t="shared" si="1"/>
        <v>0</v>
      </c>
      <c r="H12" s="45">
        <f t="shared" si="1"/>
        <v>0</v>
      </c>
    </row>
    <row r="13" spans="1:8" x14ac:dyDescent="0.2">
      <c r="A13" s="154"/>
      <c r="B13" s="155"/>
      <c r="C13" s="155"/>
      <c r="D13" s="41" t="s">
        <v>36</v>
      </c>
      <c r="E13" s="40"/>
      <c r="F13" s="40"/>
      <c r="G13" s="40"/>
      <c r="H13" s="40"/>
    </row>
    <row r="14" spans="1:8" x14ac:dyDescent="0.2">
      <c r="A14" s="154"/>
      <c r="B14" s="155"/>
      <c r="C14" s="155"/>
      <c r="D14" s="41" t="s">
        <v>37</v>
      </c>
      <c r="E14" s="42"/>
      <c r="F14" s="42">
        <f t="shared" ref="F14:H14" si="2">F13*$E$14</f>
        <v>0</v>
      </c>
      <c r="G14" s="42">
        <f t="shared" si="2"/>
        <v>0</v>
      </c>
      <c r="H14" s="42">
        <f t="shared" si="2"/>
        <v>0</v>
      </c>
    </row>
    <row r="15" spans="1:8" x14ac:dyDescent="0.2">
      <c r="A15" s="156"/>
      <c r="B15" s="157"/>
      <c r="C15" s="157"/>
      <c r="D15" s="43" t="s">
        <v>36</v>
      </c>
      <c r="E15" s="44"/>
      <c r="F15" s="44"/>
      <c r="G15" s="44"/>
      <c r="H15" s="44"/>
    </row>
    <row r="16" spans="1:8" x14ac:dyDescent="0.2">
      <c r="A16" s="156"/>
      <c r="B16" s="157"/>
      <c r="C16" s="157"/>
      <c r="D16" s="46" t="s">
        <v>37</v>
      </c>
      <c r="E16" s="47"/>
      <c r="F16" s="47">
        <f>F15*$E$16</f>
        <v>0</v>
      </c>
      <c r="G16" s="47">
        <f>G15*$E$16</f>
        <v>0</v>
      </c>
      <c r="H16" s="47">
        <f>H15*$E$16</f>
        <v>0</v>
      </c>
    </row>
    <row r="17" spans="1:8" x14ac:dyDescent="0.2">
      <c r="A17" s="154"/>
      <c r="B17" s="155"/>
      <c r="C17" s="155"/>
      <c r="D17" s="41" t="s">
        <v>36</v>
      </c>
      <c r="E17" s="40"/>
      <c r="F17" s="40"/>
      <c r="G17" s="40"/>
      <c r="H17" s="40"/>
    </row>
    <row r="18" spans="1:8" x14ac:dyDescent="0.2">
      <c r="A18" s="154"/>
      <c r="B18" s="155"/>
      <c r="C18" s="155"/>
      <c r="D18" s="41" t="s">
        <v>37</v>
      </c>
      <c r="E18" s="42"/>
      <c r="F18" s="42">
        <f>F17*$E$18</f>
        <v>0</v>
      </c>
      <c r="G18" s="42">
        <f>G17*$E$18</f>
        <v>0</v>
      </c>
      <c r="H18" s="42">
        <f>H17*$E$18</f>
        <v>0</v>
      </c>
    </row>
    <row r="19" spans="1:8" x14ac:dyDescent="0.2">
      <c r="A19" s="156"/>
      <c r="B19" s="157"/>
      <c r="C19" s="157"/>
      <c r="D19" s="43" t="s">
        <v>36</v>
      </c>
      <c r="E19" s="44"/>
      <c r="F19" s="44"/>
      <c r="G19" s="44"/>
      <c r="H19" s="44"/>
    </row>
    <row r="20" spans="1:8" x14ac:dyDescent="0.2">
      <c r="A20" s="156"/>
      <c r="B20" s="157"/>
      <c r="C20" s="157"/>
      <c r="D20" s="43" t="s">
        <v>37</v>
      </c>
      <c r="E20" s="45"/>
      <c r="F20" s="45">
        <f t="shared" ref="F20:H20" si="3">F19*$E$20</f>
        <v>0</v>
      </c>
      <c r="G20" s="45">
        <f t="shared" si="3"/>
        <v>0</v>
      </c>
      <c r="H20" s="45">
        <f t="shared" si="3"/>
        <v>0</v>
      </c>
    </row>
    <row r="21" spans="1:8" x14ac:dyDescent="0.2">
      <c r="A21" s="154"/>
      <c r="B21" s="155"/>
      <c r="C21" s="155"/>
      <c r="D21" s="41" t="s">
        <v>36</v>
      </c>
      <c r="E21" s="40"/>
      <c r="F21" s="40"/>
      <c r="G21" s="40"/>
      <c r="H21" s="40"/>
    </row>
    <row r="22" spans="1:8" x14ac:dyDescent="0.2">
      <c r="A22" s="154"/>
      <c r="B22" s="155"/>
      <c r="C22" s="155"/>
      <c r="D22" s="41" t="s">
        <v>37</v>
      </c>
      <c r="E22" s="42"/>
      <c r="F22" s="42">
        <f t="shared" ref="F22:H22" si="4">F21*$E$22</f>
        <v>0</v>
      </c>
      <c r="G22" s="42">
        <f t="shared" si="4"/>
        <v>0</v>
      </c>
      <c r="H22" s="42">
        <f t="shared" si="4"/>
        <v>0</v>
      </c>
    </row>
    <row r="23" spans="1:8" x14ac:dyDescent="0.2">
      <c r="A23" s="156"/>
      <c r="B23" s="157"/>
      <c r="C23" s="157"/>
      <c r="D23" s="43" t="s">
        <v>36</v>
      </c>
      <c r="E23" s="44"/>
      <c r="F23" s="44"/>
      <c r="G23" s="44"/>
      <c r="H23" s="44"/>
    </row>
    <row r="24" spans="1:8" x14ac:dyDescent="0.2">
      <c r="A24" s="156"/>
      <c r="B24" s="157"/>
      <c r="C24" s="157"/>
      <c r="D24" s="43" t="s">
        <v>37</v>
      </c>
      <c r="E24" s="45"/>
      <c r="F24" s="45">
        <f t="shared" ref="F24:H24" si="5">F23*$E$24</f>
        <v>0</v>
      </c>
      <c r="G24" s="45">
        <f t="shared" si="5"/>
        <v>0</v>
      </c>
      <c r="H24" s="45">
        <f t="shared" si="5"/>
        <v>0</v>
      </c>
    </row>
    <row r="25" spans="1:8" x14ac:dyDescent="0.2">
      <c r="A25" s="154"/>
      <c r="B25" s="155"/>
      <c r="C25" s="155"/>
      <c r="D25" s="41" t="s">
        <v>36</v>
      </c>
      <c r="E25" s="40"/>
      <c r="F25" s="40"/>
      <c r="G25" s="40"/>
      <c r="H25" s="40"/>
    </row>
    <row r="26" spans="1:8" x14ac:dyDescent="0.2">
      <c r="A26" s="154"/>
      <c r="B26" s="155"/>
      <c r="C26" s="155"/>
      <c r="D26" s="41" t="s">
        <v>37</v>
      </c>
      <c r="E26" s="42"/>
      <c r="F26" s="42">
        <f t="shared" ref="F26:H26" si="6">F25*$E$26</f>
        <v>0</v>
      </c>
      <c r="G26" s="42">
        <f t="shared" si="6"/>
        <v>0</v>
      </c>
      <c r="H26" s="42">
        <f t="shared" si="6"/>
        <v>0</v>
      </c>
    </row>
    <row r="27" spans="1:8" x14ac:dyDescent="0.2">
      <c r="A27" s="156"/>
      <c r="B27" s="157"/>
      <c r="C27" s="157"/>
      <c r="D27" s="43" t="s">
        <v>36</v>
      </c>
      <c r="E27" s="44"/>
      <c r="F27" s="44"/>
      <c r="G27" s="44"/>
      <c r="H27" s="44"/>
    </row>
    <row r="28" spans="1:8" x14ac:dyDescent="0.2">
      <c r="A28" s="156"/>
      <c r="B28" s="157"/>
      <c r="C28" s="157"/>
      <c r="D28" s="43" t="s">
        <v>37</v>
      </c>
      <c r="E28" s="45"/>
      <c r="F28" s="45">
        <f t="shared" ref="F28:H28" si="7">F27*$E$28</f>
        <v>0</v>
      </c>
      <c r="G28" s="45">
        <f t="shared" si="7"/>
        <v>0</v>
      </c>
      <c r="H28" s="45">
        <f t="shared" si="7"/>
        <v>0</v>
      </c>
    </row>
    <row r="29" spans="1:8" x14ac:dyDescent="0.2">
      <c r="A29" s="158"/>
      <c r="B29" s="159"/>
      <c r="C29" s="159"/>
      <c r="D29" s="41" t="s">
        <v>36</v>
      </c>
      <c r="E29" s="40"/>
      <c r="F29" s="40"/>
      <c r="G29" s="40"/>
      <c r="H29" s="40"/>
    </row>
    <row r="30" spans="1:8" x14ac:dyDescent="0.2">
      <c r="A30" s="158"/>
      <c r="B30" s="159"/>
      <c r="C30" s="159"/>
      <c r="D30" s="41" t="s">
        <v>37</v>
      </c>
      <c r="E30" s="42"/>
      <c r="F30" s="42">
        <f t="shared" ref="F30:H30" si="8">F29*$E$30</f>
        <v>0</v>
      </c>
      <c r="G30" s="42">
        <f t="shared" si="8"/>
        <v>0</v>
      </c>
      <c r="H30" s="42">
        <f t="shared" si="8"/>
        <v>0</v>
      </c>
    </row>
    <row r="31" spans="1:8" x14ac:dyDescent="0.2">
      <c r="A31" s="156"/>
      <c r="B31" s="157"/>
      <c r="C31" s="157"/>
      <c r="D31" s="43" t="s">
        <v>36</v>
      </c>
      <c r="E31" s="44"/>
      <c r="F31" s="44"/>
      <c r="G31" s="44"/>
      <c r="H31" s="44"/>
    </row>
    <row r="32" spans="1:8" x14ac:dyDescent="0.2">
      <c r="A32" s="160"/>
      <c r="B32" s="161"/>
      <c r="C32" s="161"/>
      <c r="D32" s="48" t="s">
        <v>37</v>
      </c>
      <c r="E32" s="45"/>
      <c r="F32" s="45">
        <f t="shared" ref="F32:H32" si="9">F31*$E$32</f>
        <v>0</v>
      </c>
      <c r="G32" s="45">
        <f t="shared" si="9"/>
        <v>0</v>
      </c>
      <c r="H32" s="45">
        <f t="shared" si="9"/>
        <v>0</v>
      </c>
    </row>
    <row r="33" spans="1:8" x14ac:dyDescent="0.2">
      <c r="A33" s="162" t="s">
        <v>38</v>
      </c>
      <c r="B33" s="163"/>
      <c r="C33" s="164"/>
      <c r="D33" s="49" t="s">
        <v>36</v>
      </c>
      <c r="E33" s="50">
        <f>E9+E11+E13++E15+E19+E21+E23+E25+E27+E29+E31</f>
        <v>1</v>
      </c>
      <c r="F33" s="50">
        <f t="shared" ref="F33:H33" si="10">F34/$E$34</f>
        <v>1</v>
      </c>
      <c r="G33" s="50">
        <f t="shared" si="10"/>
        <v>0</v>
      </c>
      <c r="H33" s="50">
        <f t="shared" si="10"/>
        <v>0</v>
      </c>
    </row>
    <row r="34" spans="1:8" ht="13.5" thickBot="1" x14ac:dyDescent="0.25">
      <c r="A34" s="165"/>
      <c r="B34" s="166"/>
      <c r="C34" s="167"/>
      <c r="D34" s="51" t="s">
        <v>37</v>
      </c>
      <c r="E34" s="52">
        <f>E10+E12+E14+E16+E18+E20+E22+E24+E26+E28+E30+E32</f>
        <v>95501.45</v>
      </c>
      <c r="F34" s="52">
        <f t="shared" ref="F34:H34" si="11">F10+F12+F14+F16+F18+F20+F22+F24+F26+F28+F30+F32</f>
        <v>95501.45</v>
      </c>
      <c r="G34" s="52">
        <f t="shared" si="11"/>
        <v>0</v>
      </c>
      <c r="H34" s="52">
        <f t="shared" si="11"/>
        <v>0</v>
      </c>
    </row>
    <row r="35" spans="1:8" ht="13.5" thickBot="1" x14ac:dyDescent="0.25">
      <c r="A35" s="76"/>
      <c r="B35" s="53"/>
      <c r="C35" s="53"/>
      <c r="D35" s="54"/>
      <c r="E35" s="54"/>
      <c r="F35" s="53"/>
      <c r="G35" s="53"/>
      <c r="H35" s="53"/>
    </row>
    <row r="36" spans="1:8" x14ac:dyDescent="0.2">
      <c r="A36" s="55"/>
      <c r="B36" s="56"/>
      <c r="C36" s="56"/>
      <c r="D36" s="56"/>
      <c r="E36" s="56"/>
      <c r="F36" s="56"/>
      <c r="G36" s="57"/>
      <c r="H36" s="58"/>
    </row>
    <row r="37" spans="1:8" x14ac:dyDescent="0.2">
      <c r="A37" s="59"/>
      <c r="B37" s="60"/>
      <c r="C37" s="60"/>
      <c r="D37" s="61"/>
      <c r="E37" s="62"/>
      <c r="F37" s="60"/>
      <c r="G37" s="63"/>
      <c r="H37" s="64" t="s">
        <v>39</v>
      </c>
    </row>
    <row r="38" spans="1:8" x14ac:dyDescent="0.2">
      <c r="A38" s="65"/>
      <c r="B38" s="168" t="s">
        <v>40</v>
      </c>
      <c r="C38" s="168"/>
      <c r="D38" s="34"/>
      <c r="E38" s="169" t="s">
        <v>41</v>
      </c>
      <c r="F38" s="169"/>
      <c r="G38" s="66"/>
      <c r="H38" s="67"/>
    </row>
    <row r="39" spans="1:8" x14ac:dyDescent="0.2">
      <c r="A39" s="68"/>
      <c r="B39" s="69"/>
      <c r="C39" s="69"/>
      <c r="D39" s="34"/>
      <c r="E39" s="34"/>
      <c r="F39" s="35"/>
      <c r="G39" s="70"/>
      <c r="H39" s="67"/>
    </row>
    <row r="40" spans="1:8" x14ac:dyDescent="0.2">
      <c r="A40" s="71"/>
      <c r="B40" s="170"/>
      <c r="C40" s="170"/>
      <c r="D40" s="72"/>
      <c r="E40" s="72"/>
      <c r="F40" s="73"/>
      <c r="G40" s="70"/>
      <c r="H40" s="67"/>
    </row>
    <row r="41" spans="1:8" ht="13.5" thickBot="1" x14ac:dyDescent="0.25">
      <c r="A41" s="77"/>
      <c r="B41" s="171" t="s">
        <v>42</v>
      </c>
      <c r="C41" s="171"/>
      <c r="D41" s="78"/>
      <c r="E41" s="78"/>
      <c r="F41" s="79"/>
      <c r="G41" s="80"/>
      <c r="H41" s="81"/>
    </row>
    <row r="42" spans="1:8" x14ac:dyDescent="0.2">
      <c r="A42" s="35"/>
      <c r="B42" s="35"/>
      <c r="C42" s="35"/>
      <c r="D42" s="34"/>
      <c r="E42" s="34"/>
      <c r="F42" s="35"/>
      <c r="G42" s="35"/>
      <c r="H42" s="67"/>
    </row>
  </sheetData>
  <mergeCells count="47">
    <mergeCell ref="A33:C34"/>
    <mergeCell ref="B38:C38"/>
    <mergeCell ref="E38:F38"/>
    <mergeCell ref="B40:C40"/>
    <mergeCell ref="B41:C41"/>
    <mergeCell ref="A25:A26"/>
    <mergeCell ref="B25:B26"/>
    <mergeCell ref="C25:C26"/>
    <mergeCell ref="A27:A28"/>
    <mergeCell ref="B27:B28"/>
    <mergeCell ref="C27:C28"/>
    <mergeCell ref="A29:A30"/>
    <mergeCell ref="B29:B30"/>
    <mergeCell ref="C29:C30"/>
    <mergeCell ref="A31:A32"/>
    <mergeCell ref="B31:B32"/>
    <mergeCell ref="C31:C32"/>
    <mergeCell ref="A23:A24"/>
    <mergeCell ref="B23:B24"/>
    <mergeCell ref="C23:C24"/>
    <mergeCell ref="A17:A18"/>
    <mergeCell ref="B17:B18"/>
    <mergeCell ref="C17:C18"/>
    <mergeCell ref="A19:A20"/>
    <mergeCell ref="B19:B20"/>
    <mergeCell ref="C19:C20"/>
    <mergeCell ref="A21:A22"/>
    <mergeCell ref="B21:B22"/>
    <mergeCell ref="C21:C22"/>
    <mergeCell ref="A13:A14"/>
    <mergeCell ref="B13:B14"/>
    <mergeCell ref="C13:C14"/>
    <mergeCell ref="A15:A16"/>
    <mergeCell ref="B15:B16"/>
    <mergeCell ref="C15:C16"/>
    <mergeCell ref="A9:A10"/>
    <mergeCell ref="B9:B10"/>
    <mergeCell ref="C9:C10"/>
    <mergeCell ref="A11:A12"/>
    <mergeCell ref="B11:B12"/>
    <mergeCell ref="C11:C12"/>
    <mergeCell ref="A3:H3"/>
    <mergeCell ref="A5:H5"/>
    <mergeCell ref="A6:C6"/>
    <mergeCell ref="A7:C7"/>
    <mergeCell ref="D7:H7"/>
    <mergeCell ref="D6:E6"/>
  </mergeCells>
  <pageMargins left="0.511811024" right="0.511811024" top="0.78740157499999996" bottom="0.78740157499999996" header="0.31496062000000002" footer="0.31496062000000002"/>
  <pageSetup paperSize="9" scale="78"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Planilha Orcamentaria</vt:lpstr>
      <vt:lpstr>Cronograma Físico-Financeiro</vt:lpstr>
      <vt:lpstr>'Planilha Orcamentaria'!Area_de_impressao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2022-01-10T17:55:50Z</cp:lastPrinted>
  <dcterms:created xsi:type="dcterms:W3CDTF">2006-09-22T13:55:22Z</dcterms:created>
  <dcterms:modified xsi:type="dcterms:W3CDTF">2022-03-03T14:15:54Z</dcterms:modified>
</cp:coreProperties>
</file>